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480" windowHeight="55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_FilterDatabase" localSheetId="0" hidden="1">'List1'!$A$7:$U$59</definedName>
    <definedName name="muzi_samostatne" localSheetId="0">'List1'!#REF!</definedName>
    <definedName name="zeny" localSheetId="0">'List1'!$A$8:$I$12</definedName>
    <definedName name="zeny_dorky_1" localSheetId="0">'List1'!#REF!</definedName>
  </definedNames>
  <calcPr fullCalcOnLoad="1"/>
</workbook>
</file>

<file path=xl/sharedStrings.xml><?xml version="1.0" encoding="utf-8"?>
<sst xmlns="http://schemas.openxmlformats.org/spreadsheetml/2006/main" count="194" uniqueCount="140">
  <si>
    <t>Kamenec</t>
  </si>
  <si>
    <t>Fscode</t>
  </si>
  <si>
    <t>seriál závodů jednotlivců na 100 m s překážkami</t>
  </si>
  <si>
    <t>I. závod</t>
  </si>
  <si>
    <t>II. závod</t>
  </si>
  <si>
    <t>III. závod</t>
  </si>
  <si>
    <t>IV. závod</t>
  </si>
  <si>
    <t>Body</t>
  </si>
  <si>
    <t>Poř.</t>
  </si>
  <si>
    <t>Družstvo</t>
  </si>
  <si>
    <t>body</t>
  </si>
  <si>
    <t>místo</t>
  </si>
  <si>
    <t>umíst.</t>
  </si>
  <si>
    <t>ročník</t>
  </si>
  <si>
    <t>Bludov</t>
  </si>
  <si>
    <t>čas</t>
  </si>
  <si>
    <t>Ostrava</t>
  </si>
  <si>
    <t>Příjmení</t>
  </si>
  <si>
    <t>Jméno</t>
  </si>
  <si>
    <t>Praha</t>
  </si>
  <si>
    <t>Třebíč</t>
  </si>
  <si>
    <t>V. závod</t>
  </si>
  <si>
    <t>Lužná</t>
  </si>
  <si>
    <t>Jabloňov</t>
  </si>
  <si>
    <t>Český pohár 2020</t>
  </si>
  <si>
    <t>Záříčí</t>
  </si>
  <si>
    <t>Mladší dorostenky</t>
  </si>
  <si>
    <t>Jílková</t>
  </si>
  <si>
    <t>Vendula</t>
  </si>
  <si>
    <t>Adamcová</t>
  </si>
  <si>
    <t>Michaela</t>
  </si>
  <si>
    <t>Kravaře</t>
  </si>
  <si>
    <t>Matušková</t>
  </si>
  <si>
    <t>Nela</t>
  </si>
  <si>
    <t>Bendová</t>
  </si>
  <si>
    <t>Anna</t>
  </si>
  <si>
    <t>Komárov</t>
  </si>
  <si>
    <t>Hrabkovská</t>
  </si>
  <si>
    <t>Markéta</t>
  </si>
  <si>
    <t>Umnerová</t>
  </si>
  <si>
    <t>Dobřany</t>
  </si>
  <si>
    <t>Řehůřková</t>
  </si>
  <si>
    <t>Soňa</t>
  </si>
  <si>
    <t>Kojetice</t>
  </si>
  <si>
    <t>Peštálová</t>
  </si>
  <si>
    <t>Adéla</t>
  </si>
  <si>
    <t>Panská Lhota</t>
  </si>
  <si>
    <t>Silberová</t>
  </si>
  <si>
    <t>Klára</t>
  </si>
  <si>
    <t>Malé Hoštice</t>
  </si>
  <si>
    <t>Elena</t>
  </si>
  <si>
    <t>Šenková</t>
  </si>
  <si>
    <t>Těchov</t>
  </si>
  <si>
    <t>Slívová</t>
  </si>
  <si>
    <t>Tereza</t>
  </si>
  <si>
    <t>Vladislav</t>
  </si>
  <si>
    <t>Křížová</t>
  </si>
  <si>
    <t>Markvartice</t>
  </si>
  <si>
    <t>Koptíková</t>
  </si>
  <si>
    <t>Magdalena</t>
  </si>
  <si>
    <t>Hradec</t>
  </si>
  <si>
    <t>Pelánková</t>
  </si>
  <si>
    <t>Báňová</t>
  </si>
  <si>
    <t>Zuzana</t>
  </si>
  <si>
    <t>Vraspírová</t>
  </si>
  <si>
    <t>Valerie</t>
  </si>
  <si>
    <t>Valíková</t>
  </si>
  <si>
    <t>Veronika</t>
  </si>
  <si>
    <t>Budíkovice</t>
  </si>
  <si>
    <t>Vlčková</t>
  </si>
  <si>
    <t>Šárka</t>
  </si>
  <si>
    <t>Jílovice</t>
  </si>
  <si>
    <t>Sladká</t>
  </si>
  <si>
    <t>Ulitzková</t>
  </si>
  <si>
    <t>Laura</t>
  </si>
  <si>
    <t>Dolní Životice</t>
  </si>
  <si>
    <t>Vebrová</t>
  </si>
  <si>
    <t>Dolní Město</t>
  </si>
  <si>
    <t>Doležalová</t>
  </si>
  <si>
    <t>Hana</t>
  </si>
  <si>
    <t>Lavičky</t>
  </si>
  <si>
    <t>Svačinová</t>
  </si>
  <si>
    <t>Lucie</t>
  </si>
  <si>
    <t>Stará Říše</t>
  </si>
  <si>
    <t>Vilímová</t>
  </si>
  <si>
    <t>Lea</t>
  </si>
  <si>
    <t>Jiříková</t>
  </si>
  <si>
    <t>Kristýna</t>
  </si>
  <si>
    <t>Mikulášková</t>
  </si>
  <si>
    <t>Eva</t>
  </si>
  <si>
    <t>Hobzová</t>
  </si>
  <si>
    <t>Roučová</t>
  </si>
  <si>
    <t>Eliška</t>
  </si>
  <si>
    <t>Harazimová</t>
  </si>
  <si>
    <t>Lavičková</t>
  </si>
  <si>
    <t>Nikol</t>
  </si>
  <si>
    <t>Rácová</t>
  </si>
  <si>
    <t>Karolína</t>
  </si>
  <si>
    <t>Rajnetová</t>
  </si>
  <si>
    <t>Pardubice–Polabiny</t>
  </si>
  <si>
    <t>Krygielová</t>
  </si>
  <si>
    <t>Barbora</t>
  </si>
  <si>
    <t>Horní Suchá</t>
  </si>
  <si>
    <t>Prokopová</t>
  </si>
  <si>
    <t>Natálie</t>
  </si>
  <si>
    <t>Šokalová</t>
  </si>
  <si>
    <t>Raškovice</t>
  </si>
  <si>
    <t>Pazgyerová</t>
  </si>
  <si>
    <t>Aneta</t>
  </si>
  <si>
    <t>Těrlicko-Hradiště</t>
  </si>
  <si>
    <t>Magerová</t>
  </si>
  <si>
    <t>Cejpková</t>
  </si>
  <si>
    <t>Hroznová Lhota</t>
  </si>
  <si>
    <t>Bojková</t>
  </si>
  <si>
    <t>Rozálie</t>
  </si>
  <si>
    <t>Skalice</t>
  </si>
  <si>
    <t>Hrabalová</t>
  </si>
  <si>
    <t>Denisa</t>
  </si>
  <si>
    <t>Mikšánková</t>
  </si>
  <si>
    <t>Nikola</t>
  </si>
  <si>
    <t>Býškovice</t>
  </si>
  <si>
    <t>Janáčková</t>
  </si>
  <si>
    <t>Julie</t>
  </si>
  <si>
    <t xml:space="preserve">Vojtová </t>
  </si>
  <si>
    <t>Praha - Dolní Měcholupy</t>
  </si>
  <si>
    <t>Hrubá</t>
  </si>
  <si>
    <t>Zaječov</t>
  </si>
  <si>
    <t>Zářecká</t>
  </si>
  <si>
    <t>Kvasiny</t>
  </si>
  <si>
    <t>Balazsová</t>
  </si>
  <si>
    <t>Kotačková</t>
  </si>
  <si>
    <t>Mejstříková</t>
  </si>
  <si>
    <t>Kejnovská</t>
  </si>
  <si>
    <t>Ludmila</t>
  </si>
  <si>
    <t>Šrámková</t>
  </si>
  <si>
    <t>Ekrtová</t>
  </si>
  <si>
    <t>Kristína</t>
  </si>
  <si>
    <t>Ostrava - Heřmanice</t>
  </si>
  <si>
    <t>vydáno dne 31. 8. 2020</t>
  </si>
  <si>
    <t>Konečné pořadí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</si>
</sst>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_-* #,##0\ _K_č_-;\-* #,##0\ _K_č_-;_-* &quot;-&quot;??\ _K_č_-;_-@_-"/>
    <numFmt numFmtId="168" formatCode="0.00_ ;\-0.00\ "/>
    <numFmt numFmtId="169" formatCode="0.000"/>
    <numFmt numFmtId="170" formatCode="0.0"/>
  </numFmts>
  <fonts count="49">
    <font>
      <sz val="10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6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Tahoma"/>
      <family val="2"/>
    </font>
    <font>
      <b/>
      <sz val="8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/>
    </xf>
    <xf numFmtId="2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Fill="1" applyAlignment="1">
      <alignment/>
    </xf>
    <xf numFmtId="2" fontId="2" fillId="0" borderId="1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  <xf numFmtId="0" fontId="7" fillId="0" borderId="0" xfId="0" applyFont="1" applyAlignment="1" applyProtection="1">
      <alignment shrinkToFit="1"/>
      <protection hidden="1"/>
    </xf>
    <xf numFmtId="2" fontId="3" fillId="0" borderId="0" xfId="0" applyNumberFormat="1" applyFont="1" applyFill="1" applyAlignment="1" applyProtection="1">
      <alignment horizontal="center" shrinkToFit="1"/>
      <protection hidden="1"/>
    </xf>
    <xf numFmtId="2" fontId="3" fillId="0" borderId="0" xfId="0" applyNumberFormat="1" applyFont="1" applyFill="1" applyAlignment="1">
      <alignment horizontal="center" shrinkToFit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18" xfId="0" applyFont="1" applyBorder="1" applyAlignment="1">
      <alignment horizontal="right"/>
    </xf>
    <xf numFmtId="0" fontId="7" fillId="0" borderId="12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 horizontal="center"/>
    </xf>
    <xf numFmtId="0" fontId="1" fillId="0" borderId="18" xfId="48" applyFont="1" applyFill="1" applyBorder="1" applyAlignment="1">
      <alignment/>
      <protection/>
    </xf>
    <xf numFmtId="0" fontId="13" fillId="0" borderId="18" xfId="0" applyFont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shrinkToFit="1"/>
      <protection hidden="1"/>
    </xf>
    <xf numFmtId="2" fontId="13" fillId="0" borderId="18" xfId="0" applyNumberFormat="1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2" fillId="0" borderId="18" xfId="0" applyFont="1" applyBorder="1" applyAlignment="1">
      <alignment/>
    </xf>
    <xf numFmtId="0" fontId="11" fillId="0" borderId="18" xfId="0" applyFont="1" applyBorder="1" applyAlignment="1" applyProtection="1">
      <alignment/>
      <protection locked="0"/>
    </xf>
    <xf numFmtId="2" fontId="1" fillId="0" borderId="18" xfId="0" applyNumberFormat="1" applyFont="1" applyBorder="1" applyAlignment="1" applyProtection="1">
      <alignment/>
      <protection locked="0"/>
    </xf>
    <xf numFmtId="2" fontId="1" fillId="0" borderId="18" xfId="46" applyNumberFormat="1" applyFont="1" applyBorder="1" applyAlignment="1">
      <alignment/>
      <protection/>
    </xf>
    <xf numFmtId="0" fontId="1" fillId="0" borderId="18" xfId="46" applyFont="1" applyBorder="1" applyAlignment="1">
      <alignment/>
      <protection/>
    </xf>
    <xf numFmtId="0" fontId="11" fillId="0" borderId="18" xfId="0" applyFont="1" applyFill="1" applyBorder="1" applyAlignment="1">
      <alignment horizontal="right"/>
    </xf>
    <xf numFmtId="0" fontId="13" fillId="0" borderId="18" xfId="0" applyFont="1" applyBorder="1" applyAlignment="1" applyProtection="1">
      <alignment horizontal="center" shrinkToFit="1"/>
      <protection hidden="1"/>
    </xf>
    <xf numFmtId="0" fontId="1" fillId="0" borderId="18" xfId="0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0" fontId="14" fillId="0" borderId="18" xfId="0" applyFont="1" applyBorder="1" applyAlignment="1" applyProtection="1">
      <alignment horizontal="left" shrinkToFit="1"/>
      <protection hidden="1"/>
    </xf>
    <xf numFmtId="0" fontId="1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indexed="2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C0C0C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ic\Disk%20Google\hasi&#269;i%20Neplachovice\sout&#283;&#382;e%20hzs\&#269;esk&#253;%20poh&#225;r\2020\&#214;strava\Ostrava_2020_100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rostenky"/>
      <sheetName val="dorostenci"/>
      <sheetName val="ženy"/>
      <sheetName val="muži"/>
      <sheetName val="dorostenkyV"/>
      <sheetName val="ženyV"/>
      <sheetName val="dorostenciV"/>
      <sheetName val="mužiV"/>
    </sheetNames>
    <sheetDataSet>
      <sheetData sheetId="4">
        <row r="7">
          <cell r="A7">
            <v>19692</v>
          </cell>
          <cell r="B7">
            <v>1</v>
          </cell>
          <cell r="C7">
            <v>22</v>
          </cell>
          <cell r="D7">
            <v>19692</v>
          </cell>
          <cell r="E7">
            <v>1</v>
          </cell>
          <cell r="F7" t="str">
            <v>Vendula Jílková</v>
          </cell>
          <cell r="G7" t="str">
            <v>Bludov</v>
          </cell>
          <cell r="H7">
            <v>18.01</v>
          </cell>
          <cell r="I7">
            <v>42.42</v>
          </cell>
          <cell r="J7">
            <v>18.01</v>
          </cell>
          <cell r="K7">
            <v>40</v>
          </cell>
        </row>
        <row r="8">
          <cell r="A8">
            <v>44572</v>
          </cell>
          <cell r="B8">
            <v>2</v>
          </cell>
          <cell r="C8">
            <v>20</v>
          </cell>
          <cell r="D8">
            <v>44572</v>
          </cell>
          <cell r="E8">
            <v>2</v>
          </cell>
          <cell r="F8" t="str">
            <v>Michaela Adamcová</v>
          </cell>
          <cell r="G8" t="str">
            <v>Kravaře</v>
          </cell>
          <cell r="H8">
            <v>18.22</v>
          </cell>
          <cell r="I8">
            <v>18.08</v>
          </cell>
          <cell r="J8">
            <v>18.08</v>
          </cell>
          <cell r="K8">
            <v>35</v>
          </cell>
        </row>
        <row r="9">
          <cell r="A9">
            <v>23452</v>
          </cell>
          <cell r="B9">
            <v>3</v>
          </cell>
          <cell r="C9">
            <v>19</v>
          </cell>
          <cell r="D9">
            <v>23452</v>
          </cell>
          <cell r="E9">
            <v>1</v>
          </cell>
          <cell r="F9" t="str">
            <v>Anna Bendová</v>
          </cell>
          <cell r="G9" t="str">
            <v>Komárov</v>
          </cell>
          <cell r="H9">
            <v>18.81</v>
          </cell>
          <cell r="J9">
            <v>18.81</v>
          </cell>
          <cell r="K9">
            <v>32</v>
          </cell>
        </row>
        <row r="10">
          <cell r="A10">
            <v>58962</v>
          </cell>
          <cell r="B10">
            <v>4</v>
          </cell>
          <cell r="C10">
            <v>14</v>
          </cell>
          <cell r="D10">
            <v>58962</v>
          </cell>
          <cell r="E10">
            <v>1</v>
          </cell>
          <cell r="F10" t="str">
            <v>Rozálie Bojková</v>
          </cell>
          <cell r="G10" t="str">
            <v>Skalice</v>
          </cell>
          <cell r="H10">
            <v>20.21</v>
          </cell>
          <cell r="I10">
            <v>20.96</v>
          </cell>
          <cell r="J10">
            <v>20.21</v>
          </cell>
          <cell r="K10">
            <v>29</v>
          </cell>
        </row>
        <row r="11">
          <cell r="A11">
            <v>20912</v>
          </cell>
          <cell r="B11">
            <v>5</v>
          </cell>
          <cell r="C11">
            <v>16</v>
          </cell>
          <cell r="D11">
            <v>20912</v>
          </cell>
          <cell r="E11">
            <v>2</v>
          </cell>
          <cell r="F11" t="str">
            <v>Klára Silberová</v>
          </cell>
          <cell r="G11" t="str">
            <v>Malé Hoštice</v>
          </cell>
          <cell r="H11">
            <v>20.47</v>
          </cell>
          <cell r="J11">
            <v>20.47</v>
          </cell>
          <cell r="K11">
            <v>27</v>
          </cell>
        </row>
        <row r="12">
          <cell r="A12">
            <v>60702</v>
          </cell>
          <cell r="B12">
            <v>6</v>
          </cell>
          <cell r="C12">
            <v>4</v>
          </cell>
          <cell r="D12">
            <v>60702</v>
          </cell>
          <cell r="E12">
            <v>2</v>
          </cell>
          <cell r="F12" t="str">
            <v>Veronika Valíková</v>
          </cell>
          <cell r="G12" t="str">
            <v>Budíkovice</v>
          </cell>
          <cell r="H12">
            <v>21.87</v>
          </cell>
          <cell r="I12">
            <v>21.11</v>
          </cell>
          <cell r="J12">
            <v>21.11</v>
          </cell>
          <cell r="K12">
            <v>25</v>
          </cell>
        </row>
        <row r="13">
          <cell r="A13">
            <v>36852</v>
          </cell>
          <cell r="B13">
            <v>7</v>
          </cell>
          <cell r="C13">
            <v>18</v>
          </cell>
          <cell r="D13">
            <v>36852</v>
          </cell>
          <cell r="E13">
            <v>3</v>
          </cell>
          <cell r="F13" t="str">
            <v>Tereza Slívová</v>
          </cell>
          <cell r="G13" t="str">
            <v>Vladislav</v>
          </cell>
          <cell r="H13">
            <v>21.59</v>
          </cell>
          <cell r="I13">
            <v>21.94</v>
          </cell>
          <cell r="J13">
            <v>21.59</v>
          </cell>
          <cell r="K13">
            <v>24</v>
          </cell>
        </row>
        <row r="14">
          <cell r="A14">
            <v>60952</v>
          </cell>
          <cell r="B14">
            <v>8</v>
          </cell>
          <cell r="C14">
            <v>13</v>
          </cell>
          <cell r="D14">
            <v>60952</v>
          </cell>
          <cell r="E14">
            <v>3</v>
          </cell>
          <cell r="F14" t="str">
            <v>Eliška Cejpková</v>
          </cell>
          <cell r="G14" t="str">
            <v>Hroznová Lhota</v>
          </cell>
          <cell r="H14">
            <v>21.7</v>
          </cell>
          <cell r="I14">
            <v>21.87</v>
          </cell>
          <cell r="J14">
            <v>21.7</v>
          </cell>
          <cell r="K14">
            <v>23</v>
          </cell>
        </row>
        <row r="15">
          <cell r="A15">
            <v>46242</v>
          </cell>
          <cell r="B15">
            <v>9</v>
          </cell>
          <cell r="C15">
            <v>7</v>
          </cell>
          <cell r="D15">
            <v>46242</v>
          </cell>
          <cell r="E15">
            <v>1</v>
          </cell>
          <cell r="F15" t="str">
            <v>Anna Rajnetová</v>
          </cell>
          <cell r="G15" t="str">
            <v>Pardubice–Polabiny</v>
          </cell>
          <cell r="H15">
            <v>22.53</v>
          </cell>
          <cell r="I15">
            <v>21.9</v>
          </cell>
          <cell r="J15">
            <v>21.9</v>
          </cell>
          <cell r="K15">
            <v>22</v>
          </cell>
        </row>
        <row r="16">
          <cell r="A16">
            <v>23212</v>
          </cell>
          <cell r="B16">
            <v>10</v>
          </cell>
          <cell r="C16">
            <v>21</v>
          </cell>
          <cell r="D16">
            <v>23212</v>
          </cell>
          <cell r="E16">
            <v>2</v>
          </cell>
          <cell r="F16" t="str">
            <v>Markéta Hrabkovská</v>
          </cell>
          <cell r="G16" t="str">
            <v>Bludov</v>
          </cell>
          <cell r="H16">
            <v>29.46</v>
          </cell>
          <cell r="I16">
            <v>22.13</v>
          </cell>
          <cell r="J16">
            <v>22.13</v>
          </cell>
          <cell r="K16">
            <v>21</v>
          </cell>
        </row>
        <row r="17">
          <cell r="A17">
            <v>55672</v>
          </cell>
          <cell r="B17">
            <v>11</v>
          </cell>
          <cell r="C17">
            <v>8</v>
          </cell>
          <cell r="D17">
            <v>55672</v>
          </cell>
          <cell r="E17">
            <v>2</v>
          </cell>
          <cell r="F17" t="str">
            <v>Kristýna Magerová</v>
          </cell>
          <cell r="G17" t="str">
            <v>Dolní Životice</v>
          </cell>
          <cell r="H17">
            <v>26.04</v>
          </cell>
          <cell r="I17">
            <v>22.4</v>
          </cell>
          <cell r="J17">
            <v>22.4</v>
          </cell>
          <cell r="K17">
            <v>20</v>
          </cell>
        </row>
        <row r="18">
          <cell r="A18">
            <v>57222</v>
          </cell>
          <cell r="B18">
            <v>12</v>
          </cell>
          <cell r="C18">
            <v>11</v>
          </cell>
          <cell r="D18">
            <v>57222</v>
          </cell>
          <cell r="E18">
            <v>1</v>
          </cell>
          <cell r="F18" t="str">
            <v>Klára Zářecká</v>
          </cell>
          <cell r="G18" t="str">
            <v>Kvasiny</v>
          </cell>
          <cell r="H18">
            <v>22.47</v>
          </cell>
          <cell r="J18">
            <v>22.47</v>
          </cell>
          <cell r="K18">
            <v>19</v>
          </cell>
        </row>
        <row r="19">
          <cell r="A19">
            <v>61672</v>
          </cell>
          <cell r="B19">
            <v>13</v>
          </cell>
          <cell r="C19">
            <v>1</v>
          </cell>
          <cell r="D19">
            <v>61672</v>
          </cell>
          <cell r="E19">
            <v>1</v>
          </cell>
          <cell r="F19" t="str">
            <v>Markéta Mejstříková</v>
          </cell>
          <cell r="G19" t="str">
            <v>Kvasiny</v>
          </cell>
          <cell r="H19">
            <v>22.76</v>
          </cell>
          <cell r="I19">
            <v>23.92</v>
          </cell>
          <cell r="J19">
            <v>22.76</v>
          </cell>
          <cell r="K19">
            <v>18</v>
          </cell>
        </row>
        <row r="20">
          <cell r="A20">
            <v>59512</v>
          </cell>
          <cell r="B20">
            <v>14</v>
          </cell>
          <cell r="C20">
            <v>12</v>
          </cell>
          <cell r="D20">
            <v>59512</v>
          </cell>
          <cell r="E20">
            <v>2</v>
          </cell>
          <cell r="F20" t="str">
            <v>Barbora Krygielová</v>
          </cell>
          <cell r="G20" t="str">
            <v>Horní Suchá</v>
          </cell>
          <cell r="H20">
            <v>24.1</v>
          </cell>
          <cell r="I20">
            <v>22.93</v>
          </cell>
          <cell r="J20">
            <v>22.93</v>
          </cell>
          <cell r="K20">
            <v>17</v>
          </cell>
        </row>
        <row r="21">
          <cell r="A21" t="e">
            <v>#N/A</v>
          </cell>
          <cell r="B21" t="str">
            <v> </v>
          </cell>
          <cell r="D21" t="e">
            <v>#N/A</v>
          </cell>
          <cell r="E21">
            <v>3</v>
          </cell>
          <cell r="F21" t="e">
            <v>#N/A</v>
          </cell>
          <cell r="G21" t="e">
            <v>#N/A</v>
          </cell>
          <cell r="J21" t="str">
            <v> </v>
          </cell>
          <cell r="K21">
            <v>16</v>
          </cell>
        </row>
        <row r="22">
          <cell r="A22">
            <v>58322</v>
          </cell>
          <cell r="B22">
            <v>15</v>
          </cell>
          <cell r="C22">
            <v>5</v>
          </cell>
          <cell r="D22">
            <v>58322</v>
          </cell>
          <cell r="E22">
            <v>3</v>
          </cell>
          <cell r="F22" t="str">
            <v>Kristína Ekrtová</v>
          </cell>
          <cell r="G22" t="str">
            <v>Ostrava-Heřmanice</v>
          </cell>
          <cell r="H22">
            <v>26.91</v>
          </cell>
          <cell r="I22">
            <v>27.42</v>
          </cell>
          <cell r="J22">
            <v>26.91</v>
          </cell>
          <cell r="K22">
            <v>16</v>
          </cell>
        </row>
        <row r="23">
          <cell r="A23">
            <v>36872</v>
          </cell>
          <cell r="B23">
            <v>16</v>
          </cell>
          <cell r="C23">
            <v>10</v>
          </cell>
          <cell r="D23">
            <v>36872</v>
          </cell>
          <cell r="E23">
            <v>3</v>
          </cell>
          <cell r="F23" t="str">
            <v>Lucie Svačinová</v>
          </cell>
          <cell r="G23" t="str">
            <v>Stará Říše</v>
          </cell>
          <cell r="H23">
            <v>50.13</v>
          </cell>
          <cell r="J23">
            <v>50.13</v>
          </cell>
          <cell r="K2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42" customWidth="1"/>
    <col min="2" max="2" width="6.625" style="2" customWidth="1"/>
    <col min="3" max="3" width="12.00390625" style="2" customWidth="1"/>
    <col min="4" max="4" width="8.75390625" style="1" customWidth="1"/>
    <col min="5" max="5" width="7.75390625" style="49" customWidth="1"/>
    <col min="6" max="6" width="15.25390625" style="45" customWidth="1"/>
    <col min="7" max="7" width="6.25390625" style="45" customWidth="1"/>
    <col min="8" max="8" width="4.75390625" style="45" customWidth="1"/>
    <col min="9" max="9" width="5.375" style="45" customWidth="1"/>
    <col min="10" max="11" width="5.125" style="38" customWidth="1"/>
    <col min="12" max="12" width="5.125" style="73" customWidth="1"/>
    <col min="13" max="13" width="6.125" style="30" customWidth="1"/>
    <col min="14" max="14" width="4.625" style="1" customWidth="1"/>
    <col min="15" max="15" width="5.25390625" style="38" customWidth="1"/>
    <col min="16" max="16" width="6.375" style="5" customWidth="1"/>
    <col min="17" max="17" width="5.00390625" style="1" customWidth="1"/>
    <col min="18" max="18" width="4.875" style="38" customWidth="1"/>
    <col min="19" max="19" width="6.125" style="5" customWidth="1"/>
    <col min="20" max="20" width="4.625" style="1" customWidth="1"/>
    <col min="21" max="21" width="5.625" style="1" customWidth="1"/>
    <col min="22" max="22" width="5.75390625" style="4" customWidth="1"/>
    <col min="23" max="23" width="5.00390625" style="3" customWidth="1"/>
    <col min="24" max="24" width="12.00390625" style="1" hidden="1" customWidth="1"/>
    <col min="25" max="16384" width="9.125" style="1" customWidth="1"/>
  </cols>
  <sheetData>
    <row r="1" spans="1:23" ht="20.25" customHeight="1">
      <c r="A1" s="52" t="s">
        <v>24</v>
      </c>
      <c r="B1" s="50"/>
      <c r="C1" s="32"/>
      <c r="D1" s="6"/>
      <c r="E1" s="46"/>
      <c r="F1" s="43"/>
      <c r="G1" s="43"/>
      <c r="H1" s="43"/>
      <c r="I1" s="43"/>
      <c r="J1" s="35"/>
      <c r="K1" s="35"/>
      <c r="L1" s="35"/>
      <c r="M1" s="29"/>
      <c r="N1" s="8"/>
      <c r="O1" s="35"/>
      <c r="P1" s="7"/>
      <c r="Q1" s="8"/>
      <c r="R1" s="35"/>
      <c r="S1" s="7"/>
      <c r="T1" s="8"/>
      <c r="U1" s="9"/>
      <c r="V1" s="10"/>
      <c r="W1" s="11"/>
    </row>
    <row r="2" spans="1:23" ht="15" customHeight="1">
      <c r="A2" s="55"/>
      <c r="B2" s="56" t="s">
        <v>2</v>
      </c>
      <c r="C2" s="32"/>
      <c r="D2" s="6"/>
      <c r="E2" s="46"/>
      <c r="F2" s="43"/>
      <c r="G2" s="43"/>
      <c r="H2" s="43"/>
      <c r="I2" s="43"/>
      <c r="J2" s="35"/>
      <c r="K2" s="35"/>
      <c r="L2" s="35"/>
      <c r="M2" s="29"/>
      <c r="N2" s="8"/>
      <c r="O2" s="35"/>
      <c r="P2" s="28" t="s">
        <v>138</v>
      </c>
      <c r="R2" s="35"/>
      <c r="S2" s="7"/>
      <c r="T2" s="8"/>
      <c r="U2" s="9"/>
      <c r="V2" s="10"/>
      <c r="W2" s="11"/>
    </row>
    <row r="3" spans="1:23" ht="15" customHeight="1">
      <c r="A3" s="53"/>
      <c r="B3" s="50"/>
      <c r="C3" s="32"/>
      <c r="D3" s="6"/>
      <c r="E3" s="46"/>
      <c r="F3" s="43"/>
      <c r="G3" s="43"/>
      <c r="H3" s="43"/>
      <c r="I3" s="43"/>
      <c r="J3" s="35"/>
      <c r="K3" s="35"/>
      <c r="L3" s="35"/>
      <c r="M3" s="29"/>
      <c r="N3" s="8"/>
      <c r="O3" s="39"/>
      <c r="P3" s="7"/>
      <c r="Q3" s="8"/>
      <c r="R3" s="39"/>
      <c r="S3" s="7"/>
      <c r="T3" s="8"/>
      <c r="U3" s="12"/>
      <c r="V3" s="10"/>
      <c r="W3" s="11"/>
    </row>
    <row r="4" spans="1:23" ht="15" customHeight="1">
      <c r="A4" s="54" t="s">
        <v>139</v>
      </c>
      <c r="B4" s="33"/>
      <c r="C4" s="33"/>
      <c r="D4" s="6"/>
      <c r="E4" s="46"/>
      <c r="F4" s="43"/>
      <c r="G4" s="43"/>
      <c r="H4" s="43"/>
      <c r="I4" s="43"/>
      <c r="J4" s="35"/>
      <c r="K4" s="35"/>
      <c r="L4" s="35"/>
      <c r="M4" s="29"/>
      <c r="N4" s="8"/>
      <c r="O4" s="39"/>
      <c r="P4" s="7"/>
      <c r="Q4" s="8"/>
      <c r="R4" s="39"/>
      <c r="S4" s="7"/>
      <c r="T4" s="8"/>
      <c r="U4" s="12"/>
      <c r="V4" s="10"/>
      <c r="W4" s="11"/>
    </row>
    <row r="5" spans="1:23" ht="15" customHeight="1">
      <c r="A5" s="57" t="s">
        <v>26</v>
      </c>
      <c r="B5" s="51"/>
      <c r="C5" s="34"/>
      <c r="D5" s="13"/>
      <c r="E5" s="47"/>
      <c r="F5" s="44"/>
      <c r="G5" s="31" t="s">
        <v>3</v>
      </c>
      <c r="H5" s="15"/>
      <c r="I5" s="36"/>
      <c r="J5" s="31" t="s">
        <v>4</v>
      </c>
      <c r="K5" s="16"/>
      <c r="L5" s="71"/>
      <c r="M5" s="31" t="s">
        <v>5</v>
      </c>
      <c r="N5" s="16"/>
      <c r="O5" s="40"/>
      <c r="P5" s="18" t="s">
        <v>6</v>
      </c>
      <c r="Q5" s="16"/>
      <c r="R5" s="40"/>
      <c r="S5" s="14" t="s">
        <v>21</v>
      </c>
      <c r="T5" s="16"/>
      <c r="U5" s="17"/>
      <c r="V5" s="10"/>
      <c r="W5" s="11"/>
    </row>
    <row r="6" spans="1:23" ht="15" customHeight="1">
      <c r="A6" s="19"/>
      <c r="B6" s="19"/>
      <c r="C6" s="19"/>
      <c r="D6" s="20"/>
      <c r="E6" s="48"/>
      <c r="F6" s="44"/>
      <c r="G6" s="25" t="s">
        <v>20</v>
      </c>
      <c r="H6" s="22"/>
      <c r="I6" s="37"/>
      <c r="J6" s="21" t="s">
        <v>14</v>
      </c>
      <c r="K6" s="23"/>
      <c r="L6" s="72"/>
      <c r="M6" s="21" t="s">
        <v>0</v>
      </c>
      <c r="N6" s="23"/>
      <c r="O6" s="41"/>
      <c r="P6" s="21" t="s">
        <v>19</v>
      </c>
      <c r="Q6" s="23"/>
      <c r="R6" s="41"/>
      <c r="S6" s="21" t="s">
        <v>16</v>
      </c>
      <c r="T6" s="23"/>
      <c r="U6" s="24"/>
      <c r="V6" s="27" t="s">
        <v>7</v>
      </c>
      <c r="W6" s="26" t="s">
        <v>12</v>
      </c>
    </row>
    <row r="7" spans="1:23" s="68" customFormat="1" ht="15" customHeight="1">
      <c r="A7" s="58" t="s">
        <v>8</v>
      </c>
      <c r="B7" s="59" t="s">
        <v>1</v>
      </c>
      <c r="C7" s="60" t="s">
        <v>17</v>
      </c>
      <c r="D7" s="60" t="s">
        <v>18</v>
      </c>
      <c r="E7" s="60" t="s">
        <v>13</v>
      </c>
      <c r="F7" s="61" t="s">
        <v>9</v>
      </c>
      <c r="G7" s="62" t="s">
        <v>15</v>
      </c>
      <c r="H7" s="63" t="s">
        <v>11</v>
      </c>
      <c r="I7" s="64" t="s">
        <v>10</v>
      </c>
      <c r="J7" s="62" t="s">
        <v>15</v>
      </c>
      <c r="K7" s="63" t="s">
        <v>11</v>
      </c>
      <c r="L7" s="64" t="s">
        <v>10</v>
      </c>
      <c r="M7" s="62" t="s">
        <v>15</v>
      </c>
      <c r="N7" s="63" t="s">
        <v>11</v>
      </c>
      <c r="O7" s="64" t="s">
        <v>10</v>
      </c>
      <c r="P7" s="65" t="s">
        <v>15</v>
      </c>
      <c r="Q7" s="63" t="s">
        <v>11</v>
      </c>
      <c r="R7" s="64" t="s">
        <v>10</v>
      </c>
      <c r="S7" s="65" t="s">
        <v>15</v>
      </c>
      <c r="T7" s="63" t="s">
        <v>11</v>
      </c>
      <c r="U7" s="64" t="s">
        <v>10</v>
      </c>
      <c r="V7" s="66"/>
      <c r="W7" s="67"/>
    </row>
    <row r="8" spans="1:25" s="69" customFormat="1" ht="15" customHeight="1">
      <c r="A8" s="91">
        <f>RANK(X8,X:X,0)</f>
        <v>1</v>
      </c>
      <c r="B8" s="75">
        <v>19692</v>
      </c>
      <c r="C8" s="88" t="s">
        <v>27</v>
      </c>
      <c r="D8" s="88" t="s">
        <v>28</v>
      </c>
      <c r="E8" s="85">
        <v>2006</v>
      </c>
      <c r="F8" s="76" t="s">
        <v>14</v>
      </c>
      <c r="G8" s="77">
        <v>17.81</v>
      </c>
      <c r="H8" s="78">
        <v>1</v>
      </c>
      <c r="I8" s="84">
        <v>40</v>
      </c>
      <c r="J8" s="87">
        <v>17.59</v>
      </c>
      <c r="K8" s="86">
        <v>1</v>
      </c>
      <c r="L8" s="84">
        <v>40</v>
      </c>
      <c r="M8" s="82"/>
      <c r="N8" s="83"/>
      <c r="O8" s="79"/>
      <c r="P8" s="89">
        <v>17.79</v>
      </c>
      <c r="Q8" s="74">
        <v>1</v>
      </c>
      <c r="R8" s="90">
        <v>40</v>
      </c>
      <c r="S8" s="81">
        <f>VLOOKUP(B8,'[1]dorostenkyV'!$A$7:$K$23,10,FALSE)</f>
        <v>18.01</v>
      </c>
      <c r="T8" s="70">
        <f>VLOOKUP(B8,'[1]dorostenkyV'!$A$7:$K$23,2,FALSE)</f>
        <v>1</v>
      </c>
      <c r="U8" s="80">
        <f>VLOOKUP(B8,'[1]dorostenkyV'!$A$7:$K$23,11,FALSE)</f>
        <v>40</v>
      </c>
      <c r="V8" s="92">
        <f aca="true" t="shared" si="0" ref="V8:V39">IF(COUNTBLANK(G8:U8)&gt;4,I8+L8+R8+U8,I8+L8+R8+U8-MIN(I8,L8,R8,U8))</f>
        <v>120</v>
      </c>
      <c r="W8" s="93">
        <f aca="true" t="shared" si="1" ref="W8:W39">H8+K8+Q8+T8-MAX(H8,K8,Q8,T8)</f>
        <v>3</v>
      </c>
      <c r="X8" s="94">
        <f aca="true" t="shared" si="2" ref="X8:X39">V8+0.01/W8</f>
        <v>120.00333333333333</v>
      </c>
      <c r="Y8" s="95"/>
    </row>
    <row r="9" spans="1:25" s="69" customFormat="1" ht="15" customHeight="1">
      <c r="A9" s="91">
        <f>RANK(X9,X:X,0)</f>
        <v>2</v>
      </c>
      <c r="B9" s="75">
        <v>44572</v>
      </c>
      <c r="C9" s="88" t="s">
        <v>29</v>
      </c>
      <c r="D9" s="88" t="s">
        <v>30</v>
      </c>
      <c r="E9" s="85">
        <v>2006</v>
      </c>
      <c r="F9" s="76" t="s">
        <v>31</v>
      </c>
      <c r="G9" s="77">
        <v>18.24</v>
      </c>
      <c r="H9" s="78">
        <v>2</v>
      </c>
      <c r="I9" s="84">
        <v>35</v>
      </c>
      <c r="J9" s="87">
        <v>18.28</v>
      </c>
      <c r="K9" s="86">
        <v>2</v>
      </c>
      <c r="L9" s="84">
        <v>35</v>
      </c>
      <c r="M9" s="82"/>
      <c r="N9" s="83"/>
      <c r="O9" s="79"/>
      <c r="P9" s="89"/>
      <c r="Q9" s="74">
        <v>22</v>
      </c>
      <c r="R9" s="90"/>
      <c r="S9" s="81">
        <f>VLOOKUP(B9,'[1]dorostenkyV'!$A$7:$K$23,10,FALSE)</f>
        <v>18.08</v>
      </c>
      <c r="T9" s="70">
        <f>VLOOKUP(B9,'[1]dorostenkyV'!$A$7:$K$23,2,FALSE)</f>
        <v>2</v>
      </c>
      <c r="U9" s="80">
        <f>VLOOKUP(B9,'[1]dorostenkyV'!$A$7:$K$23,11,FALSE)</f>
        <v>35</v>
      </c>
      <c r="V9" s="92">
        <f t="shared" si="0"/>
        <v>105</v>
      </c>
      <c r="W9" s="93">
        <f t="shared" si="1"/>
        <v>6</v>
      </c>
      <c r="X9" s="94">
        <f t="shared" si="2"/>
        <v>105.00166666666667</v>
      </c>
      <c r="Y9" s="95"/>
    </row>
    <row r="10" spans="1:25" s="69" customFormat="1" ht="15" customHeight="1">
      <c r="A10" s="91">
        <f>RANK(X10,X:X,0)</f>
        <v>3</v>
      </c>
      <c r="B10" s="75">
        <v>23452</v>
      </c>
      <c r="C10" s="88" t="s">
        <v>34</v>
      </c>
      <c r="D10" s="88" t="s">
        <v>35</v>
      </c>
      <c r="E10" s="85">
        <v>2006</v>
      </c>
      <c r="F10" s="76" t="s">
        <v>36</v>
      </c>
      <c r="G10" s="77">
        <v>18.79</v>
      </c>
      <c r="H10" s="78">
        <v>4</v>
      </c>
      <c r="I10" s="84">
        <v>29</v>
      </c>
      <c r="J10" s="87">
        <v>20.21</v>
      </c>
      <c r="K10" s="86">
        <v>4</v>
      </c>
      <c r="L10" s="84">
        <v>29</v>
      </c>
      <c r="M10" s="82"/>
      <c r="N10" s="83"/>
      <c r="O10" s="79"/>
      <c r="P10" s="89">
        <v>22.24</v>
      </c>
      <c r="Q10" s="74">
        <v>11</v>
      </c>
      <c r="R10" s="90">
        <v>20</v>
      </c>
      <c r="S10" s="81">
        <f>VLOOKUP(B10,'[1]dorostenkyV'!$A$7:$K$23,10,FALSE)</f>
        <v>18.81</v>
      </c>
      <c r="T10" s="70">
        <f>VLOOKUP(B10,'[1]dorostenkyV'!$A$7:$K$23,2,FALSE)</f>
        <v>3</v>
      </c>
      <c r="U10" s="80">
        <f>VLOOKUP(B10,'[1]dorostenkyV'!$A$7:$K$23,11,FALSE)</f>
        <v>32</v>
      </c>
      <c r="V10" s="92">
        <f t="shared" si="0"/>
        <v>90</v>
      </c>
      <c r="W10" s="93">
        <f t="shared" si="1"/>
        <v>11</v>
      </c>
      <c r="X10" s="94">
        <f t="shared" si="2"/>
        <v>90.00090909090909</v>
      </c>
      <c r="Y10" s="95"/>
    </row>
    <row r="11" spans="1:25" s="69" customFormat="1" ht="15" customHeight="1">
      <c r="A11" s="91">
        <f>RANK(X11,X:X,0)</f>
        <v>4</v>
      </c>
      <c r="B11" s="75">
        <v>23212</v>
      </c>
      <c r="C11" s="88" t="s">
        <v>37</v>
      </c>
      <c r="D11" s="88" t="s">
        <v>38</v>
      </c>
      <c r="E11" s="85">
        <v>2006</v>
      </c>
      <c r="F11" s="76" t="s">
        <v>14</v>
      </c>
      <c r="G11" s="77">
        <v>18.98</v>
      </c>
      <c r="H11" s="78">
        <v>5</v>
      </c>
      <c r="I11" s="84">
        <v>27</v>
      </c>
      <c r="J11" s="87">
        <v>19.37</v>
      </c>
      <c r="K11" s="86">
        <v>3</v>
      </c>
      <c r="L11" s="84">
        <v>32</v>
      </c>
      <c r="M11" s="82"/>
      <c r="N11" s="83"/>
      <c r="O11" s="79"/>
      <c r="P11" s="89">
        <v>21.18</v>
      </c>
      <c r="Q11" s="74">
        <v>5</v>
      </c>
      <c r="R11" s="90">
        <v>27</v>
      </c>
      <c r="S11" s="81">
        <f>VLOOKUP(B11,'[1]dorostenkyV'!$A$7:$K$23,10,FALSE)</f>
        <v>22.13</v>
      </c>
      <c r="T11" s="70">
        <f>VLOOKUP(B11,'[1]dorostenkyV'!$A$7:$K$23,2,FALSE)</f>
        <v>10</v>
      </c>
      <c r="U11" s="80">
        <f>VLOOKUP(B11,'[1]dorostenkyV'!$A$7:$K$23,11,FALSE)</f>
        <v>21</v>
      </c>
      <c r="V11" s="92">
        <f t="shared" si="0"/>
        <v>86</v>
      </c>
      <c r="W11" s="93">
        <f t="shared" si="1"/>
        <v>13</v>
      </c>
      <c r="X11" s="94">
        <f t="shared" si="2"/>
        <v>86.00076923076924</v>
      </c>
      <c r="Y11" s="95"/>
    </row>
    <row r="12" spans="1:25" s="69" customFormat="1" ht="15" customHeight="1">
      <c r="A12" s="91">
        <f>RANK(X12,X:X,0)</f>
        <v>5</v>
      </c>
      <c r="B12" s="75">
        <v>58962</v>
      </c>
      <c r="C12" s="88" t="s">
        <v>113</v>
      </c>
      <c r="D12" s="88" t="s">
        <v>114</v>
      </c>
      <c r="E12" s="85">
        <v>2007</v>
      </c>
      <c r="F12" s="76" t="s">
        <v>115</v>
      </c>
      <c r="G12" s="77"/>
      <c r="H12" s="78">
        <v>37</v>
      </c>
      <c r="I12" s="84"/>
      <c r="J12" s="87">
        <v>22.18</v>
      </c>
      <c r="K12" s="86">
        <v>10</v>
      </c>
      <c r="L12" s="84">
        <v>21</v>
      </c>
      <c r="M12" s="82"/>
      <c r="N12" s="83"/>
      <c r="O12" s="79"/>
      <c r="P12" s="89">
        <v>21.15</v>
      </c>
      <c r="Q12" s="74">
        <v>4</v>
      </c>
      <c r="R12" s="90">
        <v>29</v>
      </c>
      <c r="S12" s="81">
        <f>VLOOKUP(B12,'[1]dorostenkyV'!$A$7:$K$23,10,FALSE)</f>
        <v>20.21</v>
      </c>
      <c r="T12" s="70">
        <f>VLOOKUP(B12,'[1]dorostenkyV'!$A$7:$K$23,2,FALSE)</f>
        <v>4</v>
      </c>
      <c r="U12" s="80">
        <f>VLOOKUP(B12,'[1]dorostenkyV'!$A$7:$K$23,11,FALSE)</f>
        <v>29</v>
      </c>
      <c r="V12" s="92">
        <f t="shared" si="0"/>
        <v>79</v>
      </c>
      <c r="W12" s="93">
        <f t="shared" si="1"/>
        <v>18</v>
      </c>
      <c r="X12" s="94">
        <f t="shared" si="2"/>
        <v>79.00055555555555</v>
      </c>
      <c r="Y12" s="95"/>
    </row>
    <row r="13" spans="1:26" ht="15" customHeight="1">
      <c r="A13" s="91">
        <f>RANK(X13,X:X,0)</f>
        <v>6</v>
      </c>
      <c r="B13" s="75">
        <v>60702</v>
      </c>
      <c r="C13" s="88" t="s">
        <v>66</v>
      </c>
      <c r="D13" s="88" t="s">
        <v>67</v>
      </c>
      <c r="E13" s="85">
        <v>2006</v>
      </c>
      <c r="F13" s="76" t="s">
        <v>68</v>
      </c>
      <c r="G13" s="77">
        <v>21.95</v>
      </c>
      <c r="H13" s="78">
        <v>18</v>
      </c>
      <c r="I13" s="84">
        <v>13</v>
      </c>
      <c r="J13" s="87">
        <v>20.81</v>
      </c>
      <c r="K13" s="86">
        <v>6</v>
      </c>
      <c r="L13" s="84">
        <v>25</v>
      </c>
      <c r="M13" s="82"/>
      <c r="N13" s="83"/>
      <c r="O13" s="79"/>
      <c r="P13" s="89">
        <v>21.95</v>
      </c>
      <c r="Q13" s="74">
        <v>10</v>
      </c>
      <c r="R13" s="90">
        <v>21</v>
      </c>
      <c r="S13" s="81">
        <f>VLOOKUP(B13,'[1]dorostenkyV'!$A$7:$K$23,10,FALSE)</f>
        <v>21.11</v>
      </c>
      <c r="T13" s="70">
        <f>VLOOKUP(B13,'[1]dorostenkyV'!$A$7:$K$23,2,FALSE)</f>
        <v>6</v>
      </c>
      <c r="U13" s="80">
        <f>VLOOKUP(B13,'[1]dorostenkyV'!$A$7:$K$23,11,FALSE)</f>
        <v>25</v>
      </c>
      <c r="V13" s="92">
        <f t="shared" si="0"/>
        <v>71</v>
      </c>
      <c r="W13" s="93">
        <f t="shared" si="1"/>
        <v>22</v>
      </c>
      <c r="X13" s="94">
        <f t="shared" si="2"/>
        <v>71.00045454545455</v>
      </c>
      <c r="Y13" s="95"/>
      <c r="Z13" s="69"/>
    </row>
    <row r="14" spans="1:26" ht="15" customHeight="1">
      <c r="A14" s="91">
        <f>RANK(X14,X:X,0)</f>
        <v>7</v>
      </c>
      <c r="B14" s="75">
        <v>36852</v>
      </c>
      <c r="C14" s="88" t="s">
        <v>53</v>
      </c>
      <c r="D14" s="88" t="s">
        <v>54</v>
      </c>
      <c r="E14" s="85">
        <v>2006</v>
      </c>
      <c r="F14" s="76" t="s">
        <v>55</v>
      </c>
      <c r="G14" s="77">
        <v>20.92</v>
      </c>
      <c r="H14" s="78">
        <v>12</v>
      </c>
      <c r="I14" s="84">
        <v>19</v>
      </c>
      <c r="J14" s="87">
        <v>22.18</v>
      </c>
      <c r="K14" s="86">
        <v>11</v>
      </c>
      <c r="L14" s="84">
        <v>20</v>
      </c>
      <c r="M14" s="82"/>
      <c r="N14" s="83"/>
      <c r="O14" s="79"/>
      <c r="P14" s="89">
        <v>21.33</v>
      </c>
      <c r="Q14" s="74">
        <v>7</v>
      </c>
      <c r="R14" s="90">
        <v>24</v>
      </c>
      <c r="S14" s="81">
        <f>VLOOKUP(B14,'[1]dorostenkyV'!$A$7:$K$23,10,FALSE)</f>
        <v>21.59</v>
      </c>
      <c r="T14" s="70">
        <f>VLOOKUP(B14,'[1]dorostenkyV'!$A$7:$K$23,2,FALSE)</f>
        <v>7</v>
      </c>
      <c r="U14" s="80">
        <f>VLOOKUP(B14,'[1]dorostenkyV'!$A$7:$K$23,11,FALSE)</f>
        <v>24</v>
      </c>
      <c r="V14" s="92">
        <f t="shared" si="0"/>
        <v>68</v>
      </c>
      <c r="W14" s="93">
        <f t="shared" si="1"/>
        <v>25</v>
      </c>
      <c r="X14" s="94">
        <f t="shared" si="2"/>
        <v>68.0004</v>
      </c>
      <c r="Y14" s="95"/>
      <c r="Z14" s="69"/>
    </row>
    <row r="15" spans="1:26" ht="15" customHeight="1">
      <c r="A15" s="91">
        <f>RANK(X15,X:X,0)</f>
        <v>8</v>
      </c>
      <c r="B15" s="75">
        <v>60952</v>
      </c>
      <c r="C15" s="88" t="s">
        <v>111</v>
      </c>
      <c r="D15" s="88" t="s">
        <v>92</v>
      </c>
      <c r="E15" s="85">
        <v>2007</v>
      </c>
      <c r="F15" s="76" t="s">
        <v>112</v>
      </c>
      <c r="G15" s="77"/>
      <c r="H15" s="78">
        <v>37</v>
      </c>
      <c r="I15" s="84"/>
      <c r="J15" s="87">
        <v>22.18</v>
      </c>
      <c r="K15" s="86">
        <v>9</v>
      </c>
      <c r="L15" s="84">
        <v>22</v>
      </c>
      <c r="M15" s="82"/>
      <c r="N15" s="83"/>
      <c r="O15" s="79"/>
      <c r="P15" s="89">
        <v>21.64</v>
      </c>
      <c r="Q15" s="74">
        <v>9</v>
      </c>
      <c r="R15" s="90">
        <v>22</v>
      </c>
      <c r="S15" s="81">
        <f>VLOOKUP(B15,'[1]dorostenkyV'!$A$7:$K$23,10,FALSE)</f>
        <v>21.7</v>
      </c>
      <c r="T15" s="70">
        <f>VLOOKUP(B15,'[1]dorostenkyV'!$A$7:$K$23,2,FALSE)</f>
        <v>8</v>
      </c>
      <c r="U15" s="80">
        <f>VLOOKUP(B15,'[1]dorostenkyV'!$A$7:$K$23,11,FALSE)</f>
        <v>23</v>
      </c>
      <c r="V15" s="92">
        <f t="shared" si="0"/>
        <v>67</v>
      </c>
      <c r="W15" s="93">
        <f t="shared" si="1"/>
        <v>26</v>
      </c>
      <c r="X15" s="94">
        <f t="shared" si="2"/>
        <v>67.00038461538462</v>
      </c>
      <c r="Y15" s="95"/>
      <c r="Z15" s="69"/>
    </row>
    <row r="16" spans="1:26" ht="15" customHeight="1">
      <c r="A16" s="91">
        <f>RANK(X16,X:X,0)</f>
        <v>9</v>
      </c>
      <c r="B16" s="75">
        <v>23122</v>
      </c>
      <c r="C16" s="88" t="s">
        <v>64</v>
      </c>
      <c r="D16" s="88" t="s">
        <v>65</v>
      </c>
      <c r="E16" s="85">
        <v>2006</v>
      </c>
      <c r="F16" s="76" t="s">
        <v>0</v>
      </c>
      <c r="G16" s="77">
        <v>21.76</v>
      </c>
      <c r="H16" s="78">
        <v>17</v>
      </c>
      <c r="I16" s="84">
        <v>14</v>
      </c>
      <c r="J16" s="87">
        <v>20.75</v>
      </c>
      <c r="K16" s="86">
        <v>5</v>
      </c>
      <c r="L16" s="84">
        <v>27</v>
      </c>
      <c r="M16" s="82"/>
      <c r="N16" s="83"/>
      <c r="O16" s="79"/>
      <c r="P16" s="89">
        <v>21.46</v>
      </c>
      <c r="Q16" s="74">
        <v>8</v>
      </c>
      <c r="R16" s="90">
        <v>23</v>
      </c>
      <c r="S16" s="81"/>
      <c r="T16" s="70">
        <v>17</v>
      </c>
      <c r="U16" s="80"/>
      <c r="V16" s="92">
        <f t="shared" si="0"/>
        <v>64</v>
      </c>
      <c r="W16" s="93">
        <f t="shared" si="1"/>
        <v>30</v>
      </c>
      <c r="X16" s="94">
        <f t="shared" si="2"/>
        <v>64.00033333333333</v>
      </c>
      <c r="Y16" s="95"/>
      <c r="Z16" s="69"/>
    </row>
    <row r="17" spans="1:26" ht="15" customHeight="1">
      <c r="A17" s="91">
        <f>RANK(X17,X:X,0)</f>
        <v>10</v>
      </c>
      <c r="B17" s="75">
        <v>46242</v>
      </c>
      <c r="C17" s="88" t="s">
        <v>98</v>
      </c>
      <c r="D17" s="88" t="s">
        <v>35</v>
      </c>
      <c r="E17" s="85">
        <v>2007</v>
      </c>
      <c r="F17" s="76" t="s">
        <v>99</v>
      </c>
      <c r="G17" s="77">
        <v>24.85</v>
      </c>
      <c r="H17" s="78">
        <v>33</v>
      </c>
      <c r="I17" s="84">
        <v>0</v>
      </c>
      <c r="J17" s="87">
        <v>23.43</v>
      </c>
      <c r="K17" s="86">
        <v>15</v>
      </c>
      <c r="L17" s="84">
        <v>16</v>
      </c>
      <c r="M17" s="82"/>
      <c r="N17" s="83"/>
      <c r="O17" s="79"/>
      <c r="P17" s="89">
        <v>23.45</v>
      </c>
      <c r="Q17" s="74">
        <v>15</v>
      </c>
      <c r="R17" s="90">
        <v>16</v>
      </c>
      <c r="S17" s="81">
        <f>VLOOKUP(B17,'[1]dorostenkyV'!$A$7:$K$23,10,FALSE)</f>
        <v>21.9</v>
      </c>
      <c r="T17" s="70">
        <f>VLOOKUP(B17,'[1]dorostenkyV'!$A$7:$K$23,2,FALSE)</f>
        <v>9</v>
      </c>
      <c r="U17" s="80">
        <f>VLOOKUP(B17,'[1]dorostenkyV'!$A$7:$K$23,11,FALSE)</f>
        <v>22</v>
      </c>
      <c r="V17" s="92">
        <f t="shared" si="0"/>
        <v>54</v>
      </c>
      <c r="W17" s="93">
        <f t="shared" si="1"/>
        <v>39</v>
      </c>
      <c r="X17" s="94">
        <f t="shared" si="2"/>
        <v>54.00025641025641</v>
      </c>
      <c r="Y17" s="95"/>
      <c r="Z17" s="69"/>
    </row>
    <row r="18" spans="1:26" ht="15" customHeight="1">
      <c r="A18" s="91">
        <f>RANK(X18,X:X,0)</f>
        <v>11</v>
      </c>
      <c r="B18" s="75">
        <v>20912</v>
      </c>
      <c r="C18" s="88" t="s">
        <v>47</v>
      </c>
      <c r="D18" s="88" t="s">
        <v>48</v>
      </c>
      <c r="E18" s="85">
        <v>2006</v>
      </c>
      <c r="F18" s="76" t="s">
        <v>49</v>
      </c>
      <c r="G18" s="77">
        <v>20.51</v>
      </c>
      <c r="H18" s="78">
        <v>9</v>
      </c>
      <c r="I18" s="84">
        <v>22</v>
      </c>
      <c r="J18" s="87"/>
      <c r="K18" s="86">
        <v>21</v>
      </c>
      <c r="L18" s="84"/>
      <c r="M18" s="82"/>
      <c r="N18" s="83"/>
      <c r="O18" s="79"/>
      <c r="P18" s="89"/>
      <c r="Q18" s="74">
        <v>22</v>
      </c>
      <c r="R18" s="90"/>
      <c r="S18" s="81">
        <f>VLOOKUP(B18,'[1]dorostenkyV'!$A$7:$K$23,10,FALSE)</f>
        <v>20.47</v>
      </c>
      <c r="T18" s="70">
        <f>VLOOKUP(B18,'[1]dorostenkyV'!$A$7:$K$23,2,FALSE)</f>
        <v>5</v>
      </c>
      <c r="U18" s="80">
        <f>VLOOKUP(B18,'[1]dorostenkyV'!$A$7:$K$23,11,FALSE)</f>
        <v>27</v>
      </c>
      <c r="V18" s="92">
        <f t="shared" si="0"/>
        <v>49</v>
      </c>
      <c r="W18" s="93">
        <f t="shared" si="1"/>
        <v>35</v>
      </c>
      <c r="X18" s="94">
        <f t="shared" si="2"/>
        <v>49.00028571428572</v>
      </c>
      <c r="Y18" s="95"/>
      <c r="Z18" s="69"/>
    </row>
    <row r="19" spans="1:26" ht="15" customHeight="1">
      <c r="A19" s="91">
        <f>RANK(X19,X:X,0)</f>
        <v>12</v>
      </c>
      <c r="B19" s="75">
        <v>59512</v>
      </c>
      <c r="C19" s="88" t="s">
        <v>100</v>
      </c>
      <c r="D19" s="88" t="s">
        <v>101</v>
      </c>
      <c r="E19" s="85">
        <v>2006</v>
      </c>
      <c r="F19" s="76" t="s">
        <v>102</v>
      </c>
      <c r="G19" s="77">
        <v>25.51</v>
      </c>
      <c r="H19" s="78">
        <v>34</v>
      </c>
      <c r="I19" s="84">
        <v>0</v>
      </c>
      <c r="J19" s="87">
        <v>22.75</v>
      </c>
      <c r="K19" s="86">
        <v>13</v>
      </c>
      <c r="L19" s="84">
        <v>18</v>
      </c>
      <c r="M19" s="82"/>
      <c r="N19" s="83"/>
      <c r="O19" s="79"/>
      <c r="P19" s="89">
        <v>25.05</v>
      </c>
      <c r="Q19" s="74">
        <v>18</v>
      </c>
      <c r="R19" s="90">
        <v>13</v>
      </c>
      <c r="S19" s="81">
        <f>VLOOKUP(B19,'[1]dorostenkyV'!$A$7:$K$23,10,FALSE)</f>
        <v>22.93</v>
      </c>
      <c r="T19" s="70">
        <f>VLOOKUP(B19,'[1]dorostenkyV'!$A$7:$K$23,2,FALSE)</f>
        <v>14</v>
      </c>
      <c r="U19" s="80">
        <f>VLOOKUP(B19,'[1]dorostenkyV'!$A$7:$K$23,11,FALSE)</f>
        <v>17</v>
      </c>
      <c r="V19" s="92">
        <f t="shared" si="0"/>
        <v>48</v>
      </c>
      <c r="W19" s="93">
        <f t="shared" si="1"/>
        <v>45</v>
      </c>
      <c r="X19" s="94">
        <f t="shared" si="2"/>
        <v>48.00022222222222</v>
      </c>
      <c r="Y19" s="95"/>
      <c r="Z19" s="69"/>
    </row>
    <row r="20" spans="1:26" ht="15" customHeight="1">
      <c r="A20" s="91">
        <f>RANK(X20,X:X,0)</f>
        <v>13</v>
      </c>
      <c r="B20" s="75">
        <v>36872</v>
      </c>
      <c r="C20" s="88" t="s">
        <v>81</v>
      </c>
      <c r="D20" s="88" t="s">
        <v>82</v>
      </c>
      <c r="E20" s="85">
        <v>2007</v>
      </c>
      <c r="F20" s="76" t="s">
        <v>83</v>
      </c>
      <c r="G20" s="77">
        <v>22.6</v>
      </c>
      <c r="H20" s="78">
        <v>24</v>
      </c>
      <c r="I20" s="84">
        <v>7</v>
      </c>
      <c r="J20" s="87">
        <v>24.53</v>
      </c>
      <c r="K20" s="86">
        <v>17</v>
      </c>
      <c r="L20" s="84">
        <v>14</v>
      </c>
      <c r="M20" s="82"/>
      <c r="N20" s="83"/>
      <c r="O20" s="79"/>
      <c r="P20" s="89">
        <v>23.37</v>
      </c>
      <c r="Q20" s="74">
        <v>14</v>
      </c>
      <c r="R20" s="90">
        <v>17</v>
      </c>
      <c r="S20" s="81">
        <f>VLOOKUP(B20,'[1]dorostenkyV'!$A$7:$K$23,10,FALSE)</f>
        <v>50.13</v>
      </c>
      <c r="T20" s="70">
        <f>VLOOKUP(B20,'[1]dorostenkyV'!$A$7:$K$23,2,FALSE)</f>
        <v>16</v>
      </c>
      <c r="U20" s="80">
        <f>VLOOKUP(B20,'[1]dorostenkyV'!$A$7:$K$23,11,FALSE)</f>
        <v>15</v>
      </c>
      <c r="V20" s="92">
        <f t="shared" si="0"/>
        <v>46</v>
      </c>
      <c r="W20" s="93">
        <f t="shared" si="1"/>
        <v>47</v>
      </c>
      <c r="X20" s="94">
        <f t="shared" si="2"/>
        <v>46.00021276595745</v>
      </c>
      <c r="Y20" s="95"/>
      <c r="Z20" s="69"/>
    </row>
    <row r="21" spans="1:26" ht="15" customHeight="1">
      <c r="A21" s="91">
        <f>RANK(X21,X:X,0)</f>
        <v>14</v>
      </c>
      <c r="B21" s="75">
        <v>59982</v>
      </c>
      <c r="C21" s="88" t="s">
        <v>51</v>
      </c>
      <c r="D21" s="88" t="s">
        <v>28</v>
      </c>
      <c r="E21" s="85">
        <v>2006</v>
      </c>
      <c r="F21" s="76" t="s">
        <v>52</v>
      </c>
      <c r="G21" s="77">
        <v>20.64</v>
      </c>
      <c r="H21" s="78">
        <v>11</v>
      </c>
      <c r="I21" s="84">
        <v>20</v>
      </c>
      <c r="J21" s="87"/>
      <c r="K21" s="86">
        <v>21</v>
      </c>
      <c r="L21" s="84"/>
      <c r="M21" s="82"/>
      <c r="N21" s="83"/>
      <c r="O21" s="79"/>
      <c r="P21" s="89">
        <v>21.33</v>
      </c>
      <c r="Q21" s="74">
        <v>6</v>
      </c>
      <c r="R21" s="90">
        <v>25</v>
      </c>
      <c r="S21" s="81"/>
      <c r="T21" s="70">
        <v>17</v>
      </c>
      <c r="U21" s="80"/>
      <c r="V21" s="92">
        <f t="shared" si="0"/>
        <v>45</v>
      </c>
      <c r="W21" s="93">
        <f t="shared" si="1"/>
        <v>34</v>
      </c>
      <c r="X21" s="94">
        <f t="shared" si="2"/>
        <v>45.00029411764706</v>
      </c>
      <c r="Y21" s="95"/>
      <c r="Z21" s="69"/>
    </row>
    <row r="22" spans="1:26" ht="15" customHeight="1">
      <c r="A22" s="91">
        <f>RANK(X22,X:X,0)</f>
        <v>15</v>
      </c>
      <c r="B22" s="75">
        <v>55672</v>
      </c>
      <c r="C22" s="88" t="s">
        <v>110</v>
      </c>
      <c r="D22" s="88" t="s">
        <v>87</v>
      </c>
      <c r="E22" s="85">
        <v>2006</v>
      </c>
      <c r="F22" s="76" t="s">
        <v>75</v>
      </c>
      <c r="G22" s="77"/>
      <c r="H22" s="78">
        <v>37</v>
      </c>
      <c r="I22" s="84"/>
      <c r="J22" s="87">
        <v>22.03</v>
      </c>
      <c r="K22" s="86">
        <v>8</v>
      </c>
      <c r="L22" s="84">
        <v>23</v>
      </c>
      <c r="M22" s="82"/>
      <c r="N22" s="83"/>
      <c r="O22" s="79"/>
      <c r="P22" s="89"/>
      <c r="Q22" s="74">
        <v>22</v>
      </c>
      <c r="R22" s="90"/>
      <c r="S22" s="81">
        <f>VLOOKUP(B22,'[1]dorostenkyV'!$A$7:$K$23,10,FALSE)</f>
        <v>22.4</v>
      </c>
      <c r="T22" s="70">
        <f>VLOOKUP(B22,'[1]dorostenkyV'!$A$7:$K$23,2,FALSE)</f>
        <v>11</v>
      </c>
      <c r="U22" s="80">
        <f>VLOOKUP(B22,'[1]dorostenkyV'!$A$7:$K$23,11,FALSE)</f>
        <v>20</v>
      </c>
      <c r="V22" s="92">
        <f t="shared" si="0"/>
        <v>43</v>
      </c>
      <c r="W22" s="93">
        <f t="shared" si="1"/>
        <v>41</v>
      </c>
      <c r="X22" s="94">
        <f t="shared" si="2"/>
        <v>43.000243902439024</v>
      </c>
      <c r="Y22" s="95"/>
      <c r="Z22" s="69"/>
    </row>
    <row r="23" spans="1:26" ht="15" customHeight="1">
      <c r="A23" s="91">
        <f>RANK(X23,X:X,0)</f>
        <v>16</v>
      </c>
      <c r="B23" s="75">
        <v>57222</v>
      </c>
      <c r="C23" s="88" t="s">
        <v>127</v>
      </c>
      <c r="D23" s="88" t="s">
        <v>48</v>
      </c>
      <c r="E23" s="85">
        <v>2007</v>
      </c>
      <c r="F23" s="76" t="s">
        <v>128</v>
      </c>
      <c r="G23" s="77"/>
      <c r="H23" s="78">
        <v>37</v>
      </c>
      <c r="I23" s="84"/>
      <c r="J23" s="87"/>
      <c r="K23" s="86">
        <v>21</v>
      </c>
      <c r="L23" s="84"/>
      <c r="M23" s="82"/>
      <c r="N23" s="83"/>
      <c r="O23" s="79"/>
      <c r="P23" s="89">
        <v>22.44</v>
      </c>
      <c r="Q23" s="74">
        <v>12</v>
      </c>
      <c r="R23" s="90">
        <v>19</v>
      </c>
      <c r="S23" s="81">
        <f>VLOOKUP(B23,'[1]dorostenkyV'!$A$7:$K$23,10,FALSE)</f>
        <v>22.47</v>
      </c>
      <c r="T23" s="70">
        <f>VLOOKUP(B23,'[1]dorostenkyV'!$A$7:$K$23,2,FALSE)</f>
        <v>12</v>
      </c>
      <c r="U23" s="80">
        <f>VLOOKUP(B23,'[1]dorostenkyV'!$A$7:$K$23,11,FALSE)</f>
        <v>19</v>
      </c>
      <c r="V23" s="92">
        <f t="shared" si="0"/>
        <v>38</v>
      </c>
      <c r="W23" s="93">
        <f t="shared" si="1"/>
        <v>45</v>
      </c>
      <c r="X23" s="94">
        <f t="shared" si="2"/>
        <v>38.00022222222222</v>
      </c>
      <c r="Y23" s="95"/>
      <c r="Z23" s="69"/>
    </row>
    <row r="24" spans="1:26" ht="15" customHeight="1">
      <c r="A24" s="91">
        <f>RANK(X24,X:X,0)</f>
        <v>17</v>
      </c>
      <c r="B24" s="75">
        <v>20392</v>
      </c>
      <c r="C24" s="88" t="s">
        <v>123</v>
      </c>
      <c r="D24" s="88" t="s">
        <v>48</v>
      </c>
      <c r="E24" s="85">
        <v>2006</v>
      </c>
      <c r="F24" s="76" t="s">
        <v>124</v>
      </c>
      <c r="G24" s="77"/>
      <c r="H24" s="78">
        <v>37</v>
      </c>
      <c r="I24" s="84"/>
      <c r="J24" s="87"/>
      <c r="K24" s="86">
        <v>21</v>
      </c>
      <c r="L24" s="84"/>
      <c r="M24" s="82"/>
      <c r="N24" s="83"/>
      <c r="O24" s="79"/>
      <c r="P24" s="89">
        <v>20.75</v>
      </c>
      <c r="Q24" s="74">
        <v>2</v>
      </c>
      <c r="R24" s="90">
        <v>35</v>
      </c>
      <c r="S24" s="81"/>
      <c r="T24" s="70">
        <v>17</v>
      </c>
      <c r="U24" s="80"/>
      <c r="V24" s="92">
        <f t="shared" si="0"/>
        <v>35</v>
      </c>
      <c r="W24" s="93">
        <f t="shared" si="1"/>
        <v>40</v>
      </c>
      <c r="X24" s="94">
        <f t="shared" si="2"/>
        <v>35.00025</v>
      </c>
      <c r="Y24" s="95"/>
      <c r="Z24" s="69"/>
    </row>
    <row r="25" spans="1:26" ht="15" customHeight="1">
      <c r="A25" s="91">
        <f>RANK(X25,X:X,0)</f>
        <v>18</v>
      </c>
      <c r="B25" s="75">
        <v>60602</v>
      </c>
      <c r="C25" s="88" t="s">
        <v>58</v>
      </c>
      <c r="D25" s="88" t="s">
        <v>59</v>
      </c>
      <c r="E25" s="85">
        <v>2007</v>
      </c>
      <c r="F25" s="76" t="s">
        <v>60</v>
      </c>
      <c r="G25" s="77">
        <v>21.66</v>
      </c>
      <c r="H25" s="78">
        <v>14</v>
      </c>
      <c r="I25" s="84">
        <v>17</v>
      </c>
      <c r="J25" s="87">
        <v>23.25</v>
      </c>
      <c r="K25" s="86">
        <v>14</v>
      </c>
      <c r="L25" s="84">
        <v>17</v>
      </c>
      <c r="M25" s="82"/>
      <c r="N25" s="83"/>
      <c r="O25" s="79"/>
      <c r="P25" s="89"/>
      <c r="Q25" s="74">
        <v>22</v>
      </c>
      <c r="R25" s="90"/>
      <c r="S25" s="81"/>
      <c r="T25" s="70">
        <v>17</v>
      </c>
      <c r="U25" s="80"/>
      <c r="V25" s="92">
        <f t="shared" si="0"/>
        <v>34</v>
      </c>
      <c r="W25" s="93">
        <f t="shared" si="1"/>
        <v>45</v>
      </c>
      <c r="X25" s="94">
        <f t="shared" si="2"/>
        <v>34.00022222222222</v>
      </c>
      <c r="Y25" s="95"/>
      <c r="Z25" s="69"/>
    </row>
    <row r="26" spans="1:26" ht="15" customHeight="1">
      <c r="A26" s="91">
        <f>RANK(X26,X:X,0)</f>
        <v>19</v>
      </c>
      <c r="B26" s="75">
        <v>25362</v>
      </c>
      <c r="C26" s="88" t="s">
        <v>32</v>
      </c>
      <c r="D26" s="88" t="s">
        <v>33</v>
      </c>
      <c r="E26" s="85">
        <v>2006</v>
      </c>
      <c r="F26" s="76" t="s">
        <v>22</v>
      </c>
      <c r="G26" s="77">
        <v>18.38</v>
      </c>
      <c r="H26" s="78">
        <v>3</v>
      </c>
      <c r="I26" s="84">
        <v>32</v>
      </c>
      <c r="J26" s="87"/>
      <c r="K26" s="86">
        <v>21</v>
      </c>
      <c r="L26" s="84"/>
      <c r="M26" s="82"/>
      <c r="N26" s="83"/>
      <c r="O26" s="79"/>
      <c r="P26" s="89"/>
      <c r="Q26" s="74">
        <v>22</v>
      </c>
      <c r="R26" s="90"/>
      <c r="S26" s="81"/>
      <c r="T26" s="70">
        <v>17</v>
      </c>
      <c r="U26" s="80"/>
      <c r="V26" s="92">
        <f t="shared" si="0"/>
        <v>32</v>
      </c>
      <c r="W26" s="93">
        <f t="shared" si="1"/>
        <v>41</v>
      </c>
      <c r="X26" s="94">
        <f t="shared" si="2"/>
        <v>32.000243902439024</v>
      </c>
      <c r="Y26" s="95"/>
      <c r="Z26" s="69"/>
    </row>
    <row r="27" spans="1:26" ht="15" customHeight="1">
      <c r="A27" s="91">
        <f>RANK(X27,X:X,0)</f>
        <v>19</v>
      </c>
      <c r="B27" s="75">
        <v>56902</v>
      </c>
      <c r="C27" s="88" t="s">
        <v>125</v>
      </c>
      <c r="D27" s="88" t="s">
        <v>92</v>
      </c>
      <c r="E27" s="85">
        <v>2006</v>
      </c>
      <c r="F27" s="76" t="s">
        <v>126</v>
      </c>
      <c r="G27" s="77"/>
      <c r="H27" s="78">
        <v>37</v>
      </c>
      <c r="I27" s="84"/>
      <c r="J27" s="87"/>
      <c r="K27" s="86">
        <v>21</v>
      </c>
      <c r="L27" s="84"/>
      <c r="M27" s="82"/>
      <c r="N27" s="83"/>
      <c r="O27" s="79"/>
      <c r="P27" s="89">
        <v>20.89</v>
      </c>
      <c r="Q27" s="74">
        <v>3</v>
      </c>
      <c r="R27" s="90">
        <v>32</v>
      </c>
      <c r="S27" s="81"/>
      <c r="T27" s="70">
        <v>17</v>
      </c>
      <c r="U27" s="80"/>
      <c r="V27" s="92">
        <f t="shared" si="0"/>
        <v>32</v>
      </c>
      <c r="W27" s="93">
        <f t="shared" si="1"/>
        <v>41</v>
      </c>
      <c r="X27" s="94">
        <f t="shared" si="2"/>
        <v>32.000243902439024</v>
      </c>
      <c r="Y27" s="95"/>
      <c r="Z27" s="69"/>
    </row>
    <row r="28" spans="1:26" ht="15" customHeight="1">
      <c r="A28" s="91">
        <f>RANK(X28,X:X,0)</f>
        <v>21</v>
      </c>
      <c r="B28" s="75">
        <v>61672</v>
      </c>
      <c r="C28" s="88" t="s">
        <v>131</v>
      </c>
      <c r="D28" s="88" t="s">
        <v>38</v>
      </c>
      <c r="E28" s="85">
        <v>2007</v>
      </c>
      <c r="F28" s="76" t="s">
        <v>128</v>
      </c>
      <c r="G28" s="77"/>
      <c r="H28" s="78">
        <v>37</v>
      </c>
      <c r="I28" s="84"/>
      <c r="J28" s="87"/>
      <c r="K28" s="86">
        <v>21</v>
      </c>
      <c r="L28" s="84"/>
      <c r="M28" s="82"/>
      <c r="N28" s="83"/>
      <c r="O28" s="79"/>
      <c r="P28" s="89">
        <v>27.15</v>
      </c>
      <c r="Q28" s="74">
        <v>19</v>
      </c>
      <c r="R28" s="90">
        <v>12</v>
      </c>
      <c r="S28" s="81">
        <f>VLOOKUP(B28,'[1]dorostenkyV'!$A$7:$K$23,10,FALSE)</f>
        <v>22.76</v>
      </c>
      <c r="T28" s="70">
        <f>VLOOKUP(B28,'[1]dorostenkyV'!$A$7:$K$23,2,FALSE)</f>
        <v>13</v>
      </c>
      <c r="U28" s="80">
        <f>VLOOKUP(B28,'[1]dorostenkyV'!$A$7:$K$23,11,FALSE)</f>
        <v>18</v>
      </c>
      <c r="V28" s="92">
        <f t="shared" si="0"/>
        <v>30</v>
      </c>
      <c r="W28" s="93">
        <f t="shared" si="1"/>
        <v>53</v>
      </c>
      <c r="X28" s="94">
        <f t="shared" si="2"/>
        <v>30.000188679245284</v>
      </c>
      <c r="Y28" s="95"/>
      <c r="Z28" s="69"/>
    </row>
    <row r="29" spans="1:26" ht="15" customHeight="1">
      <c r="A29" s="91">
        <f>RANK(X29,X:X,0)</f>
        <v>22</v>
      </c>
      <c r="B29" s="75">
        <v>29492</v>
      </c>
      <c r="C29" s="88" t="s">
        <v>39</v>
      </c>
      <c r="D29" s="88" t="s">
        <v>35</v>
      </c>
      <c r="E29" s="85">
        <v>2006</v>
      </c>
      <c r="F29" s="76" t="s">
        <v>40</v>
      </c>
      <c r="G29" s="77">
        <v>19.9</v>
      </c>
      <c r="H29" s="78">
        <v>6</v>
      </c>
      <c r="I29" s="84">
        <v>25</v>
      </c>
      <c r="J29" s="87">
        <v>99.99</v>
      </c>
      <c r="K29" s="86">
        <v>20</v>
      </c>
      <c r="L29" s="84"/>
      <c r="M29" s="82"/>
      <c r="N29" s="83"/>
      <c r="O29" s="79"/>
      <c r="P29" s="89"/>
      <c r="Q29" s="74">
        <v>22</v>
      </c>
      <c r="R29" s="90"/>
      <c r="S29" s="81"/>
      <c r="T29" s="70">
        <v>17</v>
      </c>
      <c r="U29" s="80"/>
      <c r="V29" s="92">
        <f t="shared" si="0"/>
        <v>25</v>
      </c>
      <c r="W29" s="93">
        <f t="shared" si="1"/>
        <v>43</v>
      </c>
      <c r="X29" s="94">
        <f t="shared" si="2"/>
        <v>25.000232558139533</v>
      </c>
      <c r="Y29" s="95"/>
      <c r="Z29" s="69"/>
    </row>
    <row r="30" spans="1:26" ht="15" customHeight="1">
      <c r="A30" s="91">
        <f>RANK(X30,X:X,0)</f>
        <v>23</v>
      </c>
      <c r="B30" s="75">
        <v>31072</v>
      </c>
      <c r="C30" s="88" t="s">
        <v>41</v>
      </c>
      <c r="D30" s="88" t="s">
        <v>42</v>
      </c>
      <c r="E30" s="85">
        <v>2007</v>
      </c>
      <c r="F30" s="76" t="s">
        <v>43</v>
      </c>
      <c r="G30" s="77">
        <v>20.23</v>
      </c>
      <c r="H30" s="78">
        <v>7</v>
      </c>
      <c r="I30" s="84">
        <v>24</v>
      </c>
      <c r="J30" s="87"/>
      <c r="K30" s="86">
        <v>21</v>
      </c>
      <c r="L30" s="84"/>
      <c r="M30" s="82"/>
      <c r="N30" s="83"/>
      <c r="O30" s="79"/>
      <c r="P30" s="89"/>
      <c r="Q30" s="74">
        <v>22</v>
      </c>
      <c r="R30" s="90"/>
      <c r="S30" s="81"/>
      <c r="T30" s="70">
        <v>17</v>
      </c>
      <c r="U30" s="80"/>
      <c r="V30" s="92">
        <f t="shared" si="0"/>
        <v>24</v>
      </c>
      <c r="W30" s="93">
        <f t="shared" si="1"/>
        <v>45</v>
      </c>
      <c r="X30" s="94">
        <f t="shared" si="2"/>
        <v>24.000222222222224</v>
      </c>
      <c r="Y30" s="95"/>
      <c r="Z30" s="69"/>
    </row>
    <row r="31" spans="1:26" ht="15" customHeight="1">
      <c r="A31" s="91">
        <f>RANK(X31,X:X,0)</f>
        <v>24</v>
      </c>
      <c r="B31" s="75">
        <v>50682</v>
      </c>
      <c r="C31" s="88" t="s">
        <v>107</v>
      </c>
      <c r="D31" s="88" t="s">
        <v>108</v>
      </c>
      <c r="E31" s="85">
        <v>2007</v>
      </c>
      <c r="F31" s="76" t="s">
        <v>109</v>
      </c>
      <c r="G31" s="77"/>
      <c r="H31" s="78">
        <v>37</v>
      </c>
      <c r="I31" s="84"/>
      <c r="J31" s="87">
        <v>21.78</v>
      </c>
      <c r="K31" s="86">
        <v>7</v>
      </c>
      <c r="L31" s="84">
        <v>24</v>
      </c>
      <c r="M31" s="82"/>
      <c r="N31" s="83"/>
      <c r="O31" s="79"/>
      <c r="P31" s="89"/>
      <c r="Q31" s="74">
        <v>22</v>
      </c>
      <c r="R31" s="90"/>
      <c r="S31" s="81"/>
      <c r="T31" s="70">
        <v>17</v>
      </c>
      <c r="U31" s="80"/>
      <c r="V31" s="92">
        <f t="shared" si="0"/>
        <v>24</v>
      </c>
      <c r="W31" s="93">
        <f t="shared" si="1"/>
        <v>46</v>
      </c>
      <c r="X31" s="94">
        <f t="shared" si="2"/>
        <v>24.000217391304346</v>
      </c>
      <c r="Y31" s="95"/>
      <c r="Z31" s="69"/>
    </row>
    <row r="32" spans="1:26" ht="15" customHeight="1">
      <c r="A32" s="91">
        <f>RANK(X32,X:X,0)</f>
        <v>25</v>
      </c>
      <c r="B32" s="75">
        <v>54452</v>
      </c>
      <c r="C32" s="88" t="s">
        <v>44</v>
      </c>
      <c r="D32" s="88" t="s">
        <v>45</v>
      </c>
      <c r="E32" s="85">
        <v>2006</v>
      </c>
      <c r="F32" s="76" t="s">
        <v>46</v>
      </c>
      <c r="G32" s="77">
        <v>20.35</v>
      </c>
      <c r="H32" s="78">
        <v>8</v>
      </c>
      <c r="I32" s="84">
        <v>23</v>
      </c>
      <c r="J32" s="87"/>
      <c r="K32" s="86">
        <v>21</v>
      </c>
      <c r="L32" s="84"/>
      <c r="M32" s="82"/>
      <c r="N32" s="83"/>
      <c r="O32" s="79"/>
      <c r="P32" s="89"/>
      <c r="Q32" s="74">
        <v>22</v>
      </c>
      <c r="R32" s="90"/>
      <c r="S32" s="81"/>
      <c r="T32" s="70">
        <v>17</v>
      </c>
      <c r="U32" s="80"/>
      <c r="V32" s="92">
        <f t="shared" si="0"/>
        <v>23</v>
      </c>
      <c r="W32" s="93">
        <f t="shared" si="1"/>
        <v>46</v>
      </c>
      <c r="X32" s="94">
        <f t="shared" si="2"/>
        <v>23.000217391304346</v>
      </c>
      <c r="Y32" s="95"/>
      <c r="Z32" s="69"/>
    </row>
    <row r="33" spans="1:26" ht="15" customHeight="1">
      <c r="A33" s="91">
        <f>RANK(X33,X:X,0)</f>
        <v>26</v>
      </c>
      <c r="B33" s="75">
        <v>60542</v>
      </c>
      <c r="C33" s="88" t="s">
        <v>88</v>
      </c>
      <c r="D33" s="88" t="s">
        <v>89</v>
      </c>
      <c r="E33" s="85">
        <v>2006</v>
      </c>
      <c r="F33" s="76" t="s">
        <v>52</v>
      </c>
      <c r="G33" s="77">
        <v>22.74</v>
      </c>
      <c r="H33" s="78">
        <v>27</v>
      </c>
      <c r="I33" s="84">
        <v>4</v>
      </c>
      <c r="J33" s="87"/>
      <c r="K33" s="86">
        <v>21</v>
      </c>
      <c r="L33" s="84"/>
      <c r="M33" s="82"/>
      <c r="N33" s="83"/>
      <c r="O33" s="79"/>
      <c r="P33" s="89">
        <v>22.71</v>
      </c>
      <c r="Q33" s="74">
        <v>13</v>
      </c>
      <c r="R33" s="90">
        <v>18</v>
      </c>
      <c r="S33" s="81"/>
      <c r="T33" s="70">
        <v>17</v>
      </c>
      <c r="U33" s="80"/>
      <c r="V33" s="92">
        <f t="shared" si="0"/>
        <v>22</v>
      </c>
      <c r="W33" s="93">
        <f t="shared" si="1"/>
        <v>51</v>
      </c>
      <c r="X33" s="94">
        <f t="shared" si="2"/>
        <v>22.000196078431372</v>
      </c>
      <c r="Y33" s="95"/>
      <c r="Z33" s="69"/>
    </row>
    <row r="34" spans="1:26" ht="15" customHeight="1">
      <c r="A34" s="91">
        <f>RANK(X34,X:X,0)</f>
        <v>27</v>
      </c>
      <c r="B34" s="75">
        <v>25322</v>
      </c>
      <c r="C34" s="88" t="s">
        <v>22</v>
      </c>
      <c r="D34" s="88" t="s">
        <v>50</v>
      </c>
      <c r="E34" s="85">
        <v>2006</v>
      </c>
      <c r="F34" s="76" t="s">
        <v>22</v>
      </c>
      <c r="G34" s="77">
        <v>20.61</v>
      </c>
      <c r="H34" s="78">
        <v>10</v>
      </c>
      <c r="I34" s="84">
        <v>21</v>
      </c>
      <c r="J34" s="87"/>
      <c r="K34" s="86">
        <v>21</v>
      </c>
      <c r="L34" s="84"/>
      <c r="M34" s="82"/>
      <c r="N34" s="83"/>
      <c r="O34" s="79"/>
      <c r="P34" s="89"/>
      <c r="Q34" s="74">
        <v>22</v>
      </c>
      <c r="R34" s="90"/>
      <c r="S34" s="81"/>
      <c r="T34" s="70">
        <v>17</v>
      </c>
      <c r="U34" s="80"/>
      <c r="V34" s="92">
        <f t="shared" si="0"/>
        <v>21</v>
      </c>
      <c r="W34" s="93">
        <f t="shared" si="1"/>
        <v>48</v>
      </c>
      <c r="X34" s="94">
        <f t="shared" si="2"/>
        <v>21.000208333333333</v>
      </c>
      <c r="Y34" s="95"/>
      <c r="Z34" s="69"/>
    </row>
    <row r="35" spans="1:26" ht="15" customHeight="1">
      <c r="A35" s="91">
        <f>RANK(X35,X:X,0)</f>
        <v>28</v>
      </c>
      <c r="B35" s="75">
        <v>57832</v>
      </c>
      <c r="C35" s="88" t="s">
        <v>93</v>
      </c>
      <c r="D35" s="88" t="s">
        <v>65</v>
      </c>
      <c r="E35" s="85">
        <v>2006</v>
      </c>
      <c r="F35" s="76" t="s">
        <v>31</v>
      </c>
      <c r="G35" s="77">
        <v>23.22</v>
      </c>
      <c r="H35" s="78">
        <v>30</v>
      </c>
      <c r="I35" s="84">
        <v>1</v>
      </c>
      <c r="J35" s="87">
        <v>22.4</v>
      </c>
      <c r="K35" s="86">
        <v>12</v>
      </c>
      <c r="L35" s="84">
        <v>19</v>
      </c>
      <c r="M35" s="82"/>
      <c r="N35" s="83"/>
      <c r="O35" s="79"/>
      <c r="P35" s="89"/>
      <c r="Q35" s="74">
        <v>22</v>
      </c>
      <c r="R35" s="90"/>
      <c r="S35" s="81"/>
      <c r="T35" s="70">
        <v>17</v>
      </c>
      <c r="U35" s="80"/>
      <c r="V35" s="92">
        <f t="shared" si="0"/>
        <v>20</v>
      </c>
      <c r="W35" s="93">
        <f t="shared" si="1"/>
        <v>51</v>
      </c>
      <c r="X35" s="94">
        <f t="shared" si="2"/>
        <v>20.000196078431372</v>
      </c>
      <c r="Y35" s="95"/>
      <c r="Z35" s="69"/>
    </row>
    <row r="36" spans="1:26" ht="15" customHeight="1">
      <c r="A36" s="91">
        <f>RANK(X36,X:X,0)</f>
        <v>29</v>
      </c>
      <c r="B36" s="75">
        <v>54092</v>
      </c>
      <c r="C36" s="88" t="s">
        <v>56</v>
      </c>
      <c r="D36" s="88" t="s">
        <v>45</v>
      </c>
      <c r="E36" s="85">
        <v>2007</v>
      </c>
      <c r="F36" s="76" t="s">
        <v>57</v>
      </c>
      <c r="G36" s="77">
        <v>20.93</v>
      </c>
      <c r="H36" s="78">
        <v>13</v>
      </c>
      <c r="I36" s="84">
        <v>18</v>
      </c>
      <c r="J36" s="87"/>
      <c r="K36" s="86">
        <v>21</v>
      </c>
      <c r="L36" s="84"/>
      <c r="M36" s="82"/>
      <c r="N36" s="83"/>
      <c r="O36" s="79"/>
      <c r="P36" s="89"/>
      <c r="Q36" s="74">
        <v>22</v>
      </c>
      <c r="R36" s="90"/>
      <c r="S36" s="81"/>
      <c r="T36" s="70">
        <v>17</v>
      </c>
      <c r="U36" s="80"/>
      <c r="V36" s="92">
        <f t="shared" si="0"/>
        <v>18</v>
      </c>
      <c r="W36" s="93">
        <f t="shared" si="1"/>
        <v>51</v>
      </c>
      <c r="X36" s="94">
        <f t="shared" si="2"/>
        <v>18.000196078431372</v>
      </c>
      <c r="Y36" s="95"/>
      <c r="Z36" s="69"/>
    </row>
    <row r="37" spans="1:26" ht="15" customHeight="1">
      <c r="A37" s="91">
        <f>RANK(X37,X:X,0)</f>
        <v>30</v>
      </c>
      <c r="B37" s="75">
        <v>50852</v>
      </c>
      <c r="C37" s="88" t="s">
        <v>61</v>
      </c>
      <c r="D37" s="88" t="s">
        <v>28</v>
      </c>
      <c r="E37" s="85">
        <v>2006</v>
      </c>
      <c r="F37" s="76" t="s">
        <v>23</v>
      </c>
      <c r="G37" s="77">
        <v>21.75</v>
      </c>
      <c r="H37" s="78">
        <v>15</v>
      </c>
      <c r="I37" s="84">
        <v>16</v>
      </c>
      <c r="J37" s="87"/>
      <c r="K37" s="86">
        <v>21</v>
      </c>
      <c r="L37" s="84"/>
      <c r="M37" s="82"/>
      <c r="N37" s="83"/>
      <c r="O37" s="79"/>
      <c r="P37" s="89"/>
      <c r="Q37" s="74">
        <v>22</v>
      </c>
      <c r="R37" s="90"/>
      <c r="S37" s="81"/>
      <c r="T37" s="70">
        <v>17</v>
      </c>
      <c r="U37" s="80"/>
      <c r="V37" s="92">
        <f t="shared" si="0"/>
        <v>16</v>
      </c>
      <c r="W37" s="93">
        <f t="shared" si="1"/>
        <v>53</v>
      </c>
      <c r="X37" s="94">
        <f t="shared" si="2"/>
        <v>16.000188679245284</v>
      </c>
      <c r="Y37" s="95"/>
      <c r="Z37" s="69"/>
    </row>
    <row r="38" spans="1:26" ht="15" customHeight="1">
      <c r="A38" s="91">
        <f>RANK(X38,X:X,0)</f>
        <v>31</v>
      </c>
      <c r="B38" s="75">
        <v>58322</v>
      </c>
      <c r="C38" s="88" t="s">
        <v>135</v>
      </c>
      <c r="D38" s="88" t="s">
        <v>136</v>
      </c>
      <c r="E38" s="85">
        <v>2006</v>
      </c>
      <c r="F38" s="76" t="s">
        <v>137</v>
      </c>
      <c r="G38" s="77"/>
      <c r="H38" s="78">
        <v>37</v>
      </c>
      <c r="I38" s="84"/>
      <c r="J38" s="87"/>
      <c r="K38" s="86">
        <v>21</v>
      </c>
      <c r="L38" s="84"/>
      <c r="M38" s="82"/>
      <c r="N38" s="83"/>
      <c r="O38" s="79"/>
      <c r="P38" s="89"/>
      <c r="Q38" s="74">
        <v>22</v>
      </c>
      <c r="R38" s="90"/>
      <c r="S38" s="81">
        <f>VLOOKUP(B38,'[1]dorostenkyV'!$A$7:$K$23,10,FALSE)</f>
        <v>26.91</v>
      </c>
      <c r="T38" s="70">
        <f>VLOOKUP(B38,'[1]dorostenkyV'!$A$7:$K$23,2,FALSE)</f>
        <v>15</v>
      </c>
      <c r="U38" s="80">
        <f>VLOOKUP(B38,'[1]dorostenkyV'!$A$7:$K$23,11,FALSE)</f>
        <v>16</v>
      </c>
      <c r="V38" s="92">
        <f t="shared" si="0"/>
        <v>16</v>
      </c>
      <c r="W38" s="93">
        <f t="shared" si="1"/>
        <v>58</v>
      </c>
      <c r="X38" s="94">
        <f t="shared" si="2"/>
        <v>16.000172413793102</v>
      </c>
      <c r="Y38" s="95"/>
      <c r="Z38" s="69"/>
    </row>
    <row r="39" spans="1:26" ht="15" customHeight="1">
      <c r="A39" s="91">
        <f>RANK(X39,X:X,0)</f>
        <v>32</v>
      </c>
      <c r="B39" s="75">
        <v>50832</v>
      </c>
      <c r="C39" s="88" t="s">
        <v>62</v>
      </c>
      <c r="D39" s="88" t="s">
        <v>63</v>
      </c>
      <c r="E39" s="85">
        <v>2007</v>
      </c>
      <c r="F39" s="76" t="s">
        <v>23</v>
      </c>
      <c r="G39" s="77">
        <v>21.76</v>
      </c>
      <c r="H39" s="78">
        <v>16</v>
      </c>
      <c r="I39" s="84">
        <v>15</v>
      </c>
      <c r="J39" s="87"/>
      <c r="K39" s="86">
        <v>21</v>
      </c>
      <c r="L39" s="84"/>
      <c r="M39" s="82"/>
      <c r="N39" s="83"/>
      <c r="O39" s="79"/>
      <c r="P39" s="89"/>
      <c r="Q39" s="74">
        <v>22</v>
      </c>
      <c r="R39" s="90"/>
      <c r="S39" s="81"/>
      <c r="T39" s="70">
        <v>17</v>
      </c>
      <c r="U39" s="80"/>
      <c r="V39" s="92">
        <f t="shared" si="0"/>
        <v>15</v>
      </c>
      <c r="W39" s="93">
        <f t="shared" si="1"/>
        <v>54</v>
      </c>
      <c r="X39" s="94">
        <f t="shared" si="2"/>
        <v>15.000185185185185</v>
      </c>
      <c r="Y39" s="95"/>
      <c r="Z39" s="69"/>
    </row>
    <row r="40" spans="1:26" ht="15" customHeight="1">
      <c r="A40" s="91">
        <f>RANK(X40,X:X,0)</f>
        <v>32</v>
      </c>
      <c r="B40" s="75">
        <v>61042</v>
      </c>
      <c r="C40" s="88" t="s">
        <v>129</v>
      </c>
      <c r="D40" s="88" t="s">
        <v>79</v>
      </c>
      <c r="E40" s="85">
        <v>2007</v>
      </c>
      <c r="F40" s="76" t="s">
        <v>40</v>
      </c>
      <c r="G40" s="77"/>
      <c r="H40" s="78">
        <v>37</v>
      </c>
      <c r="I40" s="84"/>
      <c r="J40" s="87"/>
      <c r="K40" s="86">
        <v>21</v>
      </c>
      <c r="L40" s="84"/>
      <c r="M40" s="82"/>
      <c r="N40" s="83"/>
      <c r="O40" s="79"/>
      <c r="P40" s="89">
        <v>23.88</v>
      </c>
      <c r="Q40" s="74">
        <v>16</v>
      </c>
      <c r="R40" s="90">
        <v>15</v>
      </c>
      <c r="S40" s="81"/>
      <c r="T40" s="70">
        <v>17</v>
      </c>
      <c r="U40" s="80"/>
      <c r="V40" s="92">
        <f aca="true" t="shared" si="3" ref="V40:V59">IF(COUNTBLANK(G40:U40)&gt;4,I40+L40+R40+U40,I40+L40+R40+U40-MIN(I40,L40,R40,U40))</f>
        <v>15</v>
      </c>
      <c r="W40" s="93">
        <f aca="true" t="shared" si="4" ref="W40:W59">H40+K40+Q40+T40-MAX(H40,K40,Q40,T40)</f>
        <v>54</v>
      </c>
      <c r="X40" s="94">
        <f aca="true" t="shared" si="5" ref="X40:X59">V40+0.01/W40</f>
        <v>15.000185185185185</v>
      </c>
      <c r="Y40" s="95"/>
      <c r="Z40" s="69"/>
    </row>
    <row r="41" spans="1:26" ht="15" customHeight="1">
      <c r="A41" s="91">
        <f>RANK(X41,X:X,0)</f>
        <v>34</v>
      </c>
      <c r="B41" s="75">
        <v>61262</v>
      </c>
      <c r="C41" s="88" t="s">
        <v>116</v>
      </c>
      <c r="D41" s="88" t="s">
        <v>117</v>
      </c>
      <c r="E41" s="85">
        <v>2007</v>
      </c>
      <c r="F41" s="76" t="s">
        <v>25</v>
      </c>
      <c r="G41" s="77"/>
      <c r="H41" s="78">
        <v>37</v>
      </c>
      <c r="I41" s="84"/>
      <c r="J41" s="87">
        <v>23.68</v>
      </c>
      <c r="K41" s="86">
        <v>16</v>
      </c>
      <c r="L41" s="84">
        <v>15</v>
      </c>
      <c r="M41" s="82"/>
      <c r="N41" s="83"/>
      <c r="O41" s="79"/>
      <c r="P41" s="89"/>
      <c r="Q41" s="74">
        <v>22</v>
      </c>
      <c r="R41" s="90"/>
      <c r="S41" s="81"/>
      <c r="T41" s="70">
        <v>17</v>
      </c>
      <c r="U41" s="80"/>
      <c r="V41" s="92">
        <f t="shared" si="3"/>
        <v>15</v>
      </c>
      <c r="W41" s="93">
        <f t="shared" si="4"/>
        <v>55</v>
      </c>
      <c r="X41" s="94">
        <f t="shared" si="5"/>
        <v>15.000181818181819</v>
      </c>
      <c r="Y41" s="95"/>
      <c r="Z41" s="69"/>
    </row>
    <row r="42" spans="1:26" ht="15" customHeight="1">
      <c r="A42" s="91">
        <f>RANK(X42,X:X,0)</f>
        <v>35</v>
      </c>
      <c r="B42" s="75">
        <v>59282</v>
      </c>
      <c r="C42" s="88" t="s">
        <v>130</v>
      </c>
      <c r="D42" s="88" t="s">
        <v>54</v>
      </c>
      <c r="E42" s="85">
        <v>2006</v>
      </c>
      <c r="F42" s="76" t="s">
        <v>68</v>
      </c>
      <c r="G42" s="77"/>
      <c r="H42" s="78">
        <v>37</v>
      </c>
      <c r="I42" s="84"/>
      <c r="J42" s="87"/>
      <c r="K42" s="86">
        <v>21</v>
      </c>
      <c r="L42" s="84"/>
      <c r="M42" s="82"/>
      <c r="N42" s="83"/>
      <c r="O42" s="79"/>
      <c r="P42" s="89">
        <v>24.56</v>
      </c>
      <c r="Q42" s="74">
        <v>17</v>
      </c>
      <c r="R42" s="90">
        <v>14</v>
      </c>
      <c r="S42" s="81"/>
      <c r="T42" s="70">
        <v>17</v>
      </c>
      <c r="U42" s="80"/>
      <c r="V42" s="92">
        <f t="shared" si="3"/>
        <v>14</v>
      </c>
      <c r="W42" s="93">
        <f t="shared" si="4"/>
        <v>55</v>
      </c>
      <c r="X42" s="94">
        <f t="shared" si="5"/>
        <v>14.000181818181819</v>
      </c>
      <c r="Y42" s="95"/>
      <c r="Z42" s="69"/>
    </row>
    <row r="43" spans="1:26" ht="15" customHeight="1">
      <c r="A43" s="91">
        <f>RANK(X43,X:X,0)</f>
        <v>36</v>
      </c>
      <c r="B43" s="75">
        <v>39542</v>
      </c>
      <c r="C43" s="88" t="s">
        <v>118</v>
      </c>
      <c r="D43" s="88" t="s">
        <v>119</v>
      </c>
      <c r="E43" s="85">
        <v>2007</v>
      </c>
      <c r="F43" s="76" t="s">
        <v>120</v>
      </c>
      <c r="G43" s="77"/>
      <c r="H43" s="78">
        <v>37</v>
      </c>
      <c r="I43" s="84"/>
      <c r="J43" s="87">
        <v>25.06</v>
      </c>
      <c r="K43" s="86">
        <v>18</v>
      </c>
      <c r="L43" s="84">
        <v>13</v>
      </c>
      <c r="M43" s="82"/>
      <c r="N43" s="83"/>
      <c r="O43" s="79"/>
      <c r="P43" s="89">
        <v>99.99</v>
      </c>
      <c r="Q43" s="74">
        <v>21</v>
      </c>
      <c r="R43" s="90"/>
      <c r="S43" s="81"/>
      <c r="T43" s="70">
        <v>17</v>
      </c>
      <c r="U43" s="80"/>
      <c r="V43" s="92">
        <f t="shared" si="3"/>
        <v>13</v>
      </c>
      <c r="W43" s="93">
        <f t="shared" si="4"/>
        <v>56</v>
      </c>
      <c r="X43" s="94">
        <f t="shared" si="5"/>
        <v>13.000178571428572</v>
      </c>
      <c r="Y43" s="95"/>
      <c r="Z43" s="69"/>
    </row>
    <row r="44" spans="1:26" ht="15" customHeight="1">
      <c r="A44" s="91">
        <f>RANK(X44,X:X,0)</f>
        <v>37</v>
      </c>
      <c r="B44" s="75">
        <v>56572</v>
      </c>
      <c r="C44" s="88" t="s">
        <v>69</v>
      </c>
      <c r="D44" s="88" t="s">
        <v>70</v>
      </c>
      <c r="E44" s="85">
        <v>2006</v>
      </c>
      <c r="F44" s="76" t="s">
        <v>71</v>
      </c>
      <c r="G44" s="77">
        <v>22.01</v>
      </c>
      <c r="H44" s="78">
        <v>19</v>
      </c>
      <c r="I44" s="84">
        <v>12</v>
      </c>
      <c r="J44" s="87"/>
      <c r="K44" s="86">
        <v>21</v>
      </c>
      <c r="L44" s="84"/>
      <c r="M44" s="82"/>
      <c r="N44" s="83"/>
      <c r="O44" s="79"/>
      <c r="P44" s="89"/>
      <c r="Q44" s="74">
        <v>22</v>
      </c>
      <c r="R44" s="90"/>
      <c r="S44" s="81"/>
      <c r="T44" s="70">
        <v>17</v>
      </c>
      <c r="U44" s="80"/>
      <c r="V44" s="92">
        <f t="shared" si="3"/>
        <v>12</v>
      </c>
      <c r="W44" s="93">
        <f t="shared" si="4"/>
        <v>57</v>
      </c>
      <c r="X44" s="94">
        <f t="shared" si="5"/>
        <v>12.000175438596491</v>
      </c>
      <c r="Y44" s="95"/>
      <c r="Z44" s="69"/>
    </row>
    <row r="45" spans="1:26" ht="15" customHeight="1">
      <c r="A45" s="91">
        <f>RANK(X45,X:X,0)</f>
        <v>38</v>
      </c>
      <c r="B45" s="75">
        <v>58782</v>
      </c>
      <c r="C45" s="88" t="s">
        <v>121</v>
      </c>
      <c r="D45" s="88" t="s">
        <v>122</v>
      </c>
      <c r="E45" s="85">
        <v>2006</v>
      </c>
      <c r="F45" s="76" t="s">
        <v>109</v>
      </c>
      <c r="G45" s="77"/>
      <c r="H45" s="78">
        <v>37</v>
      </c>
      <c r="I45" s="84"/>
      <c r="J45" s="87">
        <v>28.9</v>
      </c>
      <c r="K45" s="86">
        <v>19</v>
      </c>
      <c r="L45" s="84">
        <v>12</v>
      </c>
      <c r="M45" s="82"/>
      <c r="N45" s="83"/>
      <c r="O45" s="79"/>
      <c r="P45" s="89"/>
      <c r="Q45" s="74">
        <v>22</v>
      </c>
      <c r="R45" s="90"/>
      <c r="S45" s="81"/>
      <c r="T45" s="70">
        <v>17</v>
      </c>
      <c r="U45" s="80"/>
      <c r="V45" s="92">
        <f t="shared" si="3"/>
        <v>12</v>
      </c>
      <c r="W45" s="93">
        <f t="shared" si="4"/>
        <v>58</v>
      </c>
      <c r="X45" s="94">
        <f t="shared" si="5"/>
        <v>12.000172413793104</v>
      </c>
      <c r="Y45" s="95"/>
      <c r="Z45" s="69"/>
    </row>
    <row r="46" spans="1:26" ht="15" customHeight="1">
      <c r="A46" s="91">
        <f>RANK(X46,X:X,0)</f>
        <v>39</v>
      </c>
      <c r="B46" s="75">
        <v>50862</v>
      </c>
      <c r="C46" s="88" t="s">
        <v>72</v>
      </c>
      <c r="D46" s="88" t="s">
        <v>59</v>
      </c>
      <c r="E46" s="85">
        <v>2006</v>
      </c>
      <c r="F46" s="76" t="s">
        <v>23</v>
      </c>
      <c r="G46" s="77">
        <v>22.15</v>
      </c>
      <c r="H46" s="78">
        <v>20</v>
      </c>
      <c r="I46" s="84">
        <v>11</v>
      </c>
      <c r="J46" s="87"/>
      <c r="K46" s="86">
        <v>21</v>
      </c>
      <c r="L46" s="84"/>
      <c r="M46" s="82"/>
      <c r="N46" s="83"/>
      <c r="O46" s="79"/>
      <c r="P46" s="89"/>
      <c r="Q46" s="74">
        <v>22</v>
      </c>
      <c r="R46" s="90"/>
      <c r="S46" s="81"/>
      <c r="T46" s="70">
        <v>17</v>
      </c>
      <c r="U46" s="80"/>
      <c r="V46" s="92">
        <f t="shared" si="3"/>
        <v>11</v>
      </c>
      <c r="W46" s="93">
        <f t="shared" si="4"/>
        <v>58</v>
      </c>
      <c r="X46" s="94">
        <f t="shared" si="5"/>
        <v>11.000172413793104</v>
      </c>
      <c r="Y46" s="95"/>
      <c r="Z46" s="69"/>
    </row>
    <row r="47" spans="1:26" ht="15" customHeight="1">
      <c r="A47" s="91">
        <f>RANK(X47,X:X,0)</f>
        <v>39</v>
      </c>
      <c r="B47" s="75">
        <v>61522</v>
      </c>
      <c r="C47" s="88" t="s">
        <v>132</v>
      </c>
      <c r="D47" s="88" t="s">
        <v>133</v>
      </c>
      <c r="E47" s="85">
        <v>2006</v>
      </c>
      <c r="F47" s="76" t="s">
        <v>68</v>
      </c>
      <c r="G47" s="77"/>
      <c r="H47" s="78">
        <v>37</v>
      </c>
      <c r="I47" s="84"/>
      <c r="J47" s="87"/>
      <c r="K47" s="86">
        <v>21</v>
      </c>
      <c r="L47" s="84"/>
      <c r="M47" s="82"/>
      <c r="N47" s="83"/>
      <c r="O47" s="79"/>
      <c r="P47" s="89">
        <v>27.19</v>
      </c>
      <c r="Q47" s="74">
        <v>20</v>
      </c>
      <c r="R47" s="90">
        <v>11</v>
      </c>
      <c r="S47" s="81"/>
      <c r="T47" s="70">
        <v>17</v>
      </c>
      <c r="U47" s="80"/>
      <c r="V47" s="92">
        <f t="shared" si="3"/>
        <v>11</v>
      </c>
      <c r="W47" s="93">
        <f t="shared" si="4"/>
        <v>58</v>
      </c>
      <c r="X47" s="94">
        <f t="shared" si="5"/>
        <v>11.000172413793104</v>
      </c>
      <c r="Y47" s="95"/>
      <c r="Z47" s="69"/>
    </row>
    <row r="48" spans="1:26" ht="15" customHeight="1">
      <c r="A48" s="91">
        <f>RANK(X48,X:X,0)</f>
        <v>41</v>
      </c>
      <c r="B48" s="75">
        <v>38952</v>
      </c>
      <c r="C48" s="88" t="s">
        <v>73</v>
      </c>
      <c r="D48" s="88" t="s">
        <v>74</v>
      </c>
      <c r="E48" s="85">
        <v>2007</v>
      </c>
      <c r="F48" s="76" t="s">
        <v>75</v>
      </c>
      <c r="G48" s="77">
        <v>22.19</v>
      </c>
      <c r="H48" s="78">
        <v>21</v>
      </c>
      <c r="I48" s="84">
        <v>10</v>
      </c>
      <c r="J48" s="87"/>
      <c r="K48" s="86">
        <v>21</v>
      </c>
      <c r="L48" s="84"/>
      <c r="M48" s="82"/>
      <c r="N48" s="83"/>
      <c r="O48" s="79"/>
      <c r="P48" s="89"/>
      <c r="Q48" s="74">
        <v>22</v>
      </c>
      <c r="R48" s="90"/>
      <c r="S48" s="81"/>
      <c r="T48" s="70">
        <v>17</v>
      </c>
      <c r="U48" s="80"/>
      <c r="V48" s="92">
        <f t="shared" si="3"/>
        <v>10</v>
      </c>
      <c r="W48" s="93">
        <f t="shared" si="4"/>
        <v>59</v>
      </c>
      <c r="X48" s="94">
        <f t="shared" si="5"/>
        <v>10.000169491525424</v>
      </c>
      <c r="Y48" s="95"/>
      <c r="Z48" s="69"/>
    </row>
    <row r="49" spans="1:26" ht="15" customHeight="1">
      <c r="A49" s="91">
        <f>RANK(X49,X:X,0)</f>
        <v>42</v>
      </c>
      <c r="B49" s="75">
        <v>41842</v>
      </c>
      <c r="C49" s="88" t="s">
        <v>76</v>
      </c>
      <c r="D49" s="88" t="s">
        <v>30</v>
      </c>
      <c r="E49" s="85">
        <v>2006</v>
      </c>
      <c r="F49" s="76" t="s">
        <v>77</v>
      </c>
      <c r="G49" s="77">
        <v>22.38</v>
      </c>
      <c r="H49" s="78">
        <v>22</v>
      </c>
      <c r="I49" s="84">
        <v>9</v>
      </c>
      <c r="J49" s="87"/>
      <c r="K49" s="86">
        <v>21</v>
      </c>
      <c r="L49" s="84"/>
      <c r="M49" s="82"/>
      <c r="N49" s="83"/>
      <c r="O49" s="79"/>
      <c r="P49" s="89"/>
      <c r="Q49" s="74">
        <v>22</v>
      </c>
      <c r="R49" s="90"/>
      <c r="S49" s="81"/>
      <c r="T49" s="70">
        <v>17</v>
      </c>
      <c r="U49" s="80"/>
      <c r="V49" s="92">
        <f t="shared" si="3"/>
        <v>9</v>
      </c>
      <c r="W49" s="93">
        <f t="shared" si="4"/>
        <v>60</v>
      </c>
      <c r="X49" s="94">
        <f t="shared" si="5"/>
        <v>9.000166666666667</v>
      </c>
      <c r="Y49" s="95"/>
      <c r="Z49" s="69"/>
    </row>
    <row r="50" spans="1:26" ht="15" customHeight="1">
      <c r="A50" s="91">
        <f>RANK(X50,X:X,0)</f>
        <v>43</v>
      </c>
      <c r="B50" s="75">
        <v>42862</v>
      </c>
      <c r="C50" s="88" t="s">
        <v>78</v>
      </c>
      <c r="D50" s="88" t="s">
        <v>79</v>
      </c>
      <c r="E50" s="85">
        <v>2006</v>
      </c>
      <c r="F50" s="76" t="s">
        <v>80</v>
      </c>
      <c r="G50" s="77">
        <v>22.47</v>
      </c>
      <c r="H50" s="78">
        <v>23</v>
      </c>
      <c r="I50" s="84">
        <v>8</v>
      </c>
      <c r="J50" s="87"/>
      <c r="K50" s="86">
        <v>21</v>
      </c>
      <c r="L50" s="84"/>
      <c r="M50" s="82"/>
      <c r="N50" s="83"/>
      <c r="O50" s="79"/>
      <c r="P50" s="89"/>
      <c r="Q50" s="74">
        <v>22</v>
      </c>
      <c r="R50" s="90"/>
      <c r="S50" s="81"/>
      <c r="T50" s="70">
        <v>17</v>
      </c>
      <c r="U50" s="80"/>
      <c r="V50" s="92">
        <f t="shared" si="3"/>
        <v>8</v>
      </c>
      <c r="W50" s="93">
        <f t="shared" si="4"/>
        <v>60</v>
      </c>
      <c r="X50" s="94">
        <f t="shared" si="5"/>
        <v>8.000166666666667</v>
      </c>
      <c r="Y50" s="95"/>
      <c r="Z50" s="69"/>
    </row>
    <row r="51" spans="1:26" ht="12.75">
      <c r="A51" s="91">
        <f>RANK(X51,X:X,0)</f>
        <v>44</v>
      </c>
      <c r="B51" s="75">
        <v>54482</v>
      </c>
      <c r="C51" s="88" t="s">
        <v>84</v>
      </c>
      <c r="D51" s="88" t="s">
        <v>85</v>
      </c>
      <c r="E51" s="85">
        <v>2007</v>
      </c>
      <c r="F51" s="76" t="s">
        <v>46</v>
      </c>
      <c r="G51" s="77">
        <v>22.63</v>
      </c>
      <c r="H51" s="78">
        <v>25</v>
      </c>
      <c r="I51" s="84">
        <v>6</v>
      </c>
      <c r="J51" s="87"/>
      <c r="K51" s="86">
        <v>21</v>
      </c>
      <c r="L51" s="84"/>
      <c r="M51" s="82"/>
      <c r="N51" s="83"/>
      <c r="O51" s="79"/>
      <c r="P51" s="89"/>
      <c r="Q51" s="74">
        <v>22</v>
      </c>
      <c r="R51" s="90"/>
      <c r="S51" s="81"/>
      <c r="T51" s="70">
        <v>17</v>
      </c>
      <c r="U51" s="80"/>
      <c r="V51" s="92">
        <f t="shared" si="3"/>
        <v>6</v>
      </c>
      <c r="W51" s="93">
        <f t="shared" si="4"/>
        <v>60</v>
      </c>
      <c r="X51" s="94">
        <f t="shared" si="5"/>
        <v>6.000166666666667</v>
      </c>
      <c r="Y51" s="95"/>
      <c r="Z51" s="69"/>
    </row>
    <row r="52" spans="1:26" ht="12.75">
      <c r="A52" s="91">
        <f>RANK(X52,X:X,0)</f>
        <v>45</v>
      </c>
      <c r="B52" s="75">
        <v>53372</v>
      </c>
      <c r="C52" s="88" t="s">
        <v>86</v>
      </c>
      <c r="D52" s="88" t="s">
        <v>87</v>
      </c>
      <c r="E52" s="85">
        <v>2007</v>
      </c>
      <c r="F52" s="76" t="s">
        <v>77</v>
      </c>
      <c r="G52" s="77">
        <v>22.69</v>
      </c>
      <c r="H52" s="78">
        <v>26</v>
      </c>
      <c r="I52" s="84">
        <v>5</v>
      </c>
      <c r="J52" s="87"/>
      <c r="K52" s="86">
        <v>21</v>
      </c>
      <c r="L52" s="84"/>
      <c r="M52" s="82"/>
      <c r="N52" s="83"/>
      <c r="O52" s="79"/>
      <c r="P52" s="89"/>
      <c r="Q52" s="74">
        <v>22</v>
      </c>
      <c r="R52" s="90"/>
      <c r="S52" s="81"/>
      <c r="T52" s="70">
        <v>17</v>
      </c>
      <c r="U52" s="80"/>
      <c r="V52" s="92">
        <f t="shared" si="3"/>
        <v>5</v>
      </c>
      <c r="W52" s="93">
        <f t="shared" si="4"/>
        <v>60</v>
      </c>
      <c r="X52" s="94">
        <f t="shared" si="5"/>
        <v>5.000166666666667</v>
      </c>
      <c r="Y52" s="95"/>
      <c r="Z52" s="69"/>
    </row>
    <row r="53" spans="1:26" ht="12.75">
      <c r="A53" s="91">
        <f>RANK(X53,X:X,0)</f>
        <v>46</v>
      </c>
      <c r="B53" s="75">
        <v>54082</v>
      </c>
      <c r="C53" s="88" t="s">
        <v>90</v>
      </c>
      <c r="D53" s="88" t="s">
        <v>67</v>
      </c>
      <c r="E53" s="85">
        <v>2007</v>
      </c>
      <c r="F53" s="76" t="s">
        <v>57</v>
      </c>
      <c r="G53" s="77">
        <v>23</v>
      </c>
      <c r="H53" s="78">
        <v>28</v>
      </c>
      <c r="I53" s="84">
        <v>3</v>
      </c>
      <c r="J53" s="87"/>
      <c r="K53" s="86">
        <v>21</v>
      </c>
      <c r="L53" s="84"/>
      <c r="M53" s="82"/>
      <c r="N53" s="83"/>
      <c r="O53" s="79"/>
      <c r="P53" s="89"/>
      <c r="Q53" s="74">
        <v>22</v>
      </c>
      <c r="R53" s="90"/>
      <c r="S53" s="81"/>
      <c r="T53" s="70">
        <v>17</v>
      </c>
      <c r="U53" s="80"/>
      <c r="V53" s="92">
        <f t="shared" si="3"/>
        <v>3</v>
      </c>
      <c r="W53" s="93">
        <f t="shared" si="4"/>
        <v>60</v>
      </c>
      <c r="X53" s="94">
        <f t="shared" si="5"/>
        <v>3.000166666666667</v>
      </c>
      <c r="Y53" s="95"/>
      <c r="Z53" s="69"/>
    </row>
    <row r="54" spans="1:26" ht="12.75">
      <c r="A54" s="91">
        <f>RANK(X54,X:X,0)</f>
        <v>47</v>
      </c>
      <c r="B54" s="75">
        <v>25352</v>
      </c>
      <c r="C54" s="88" t="s">
        <v>91</v>
      </c>
      <c r="D54" s="88" t="s">
        <v>92</v>
      </c>
      <c r="E54" s="85">
        <v>2006</v>
      </c>
      <c r="F54" s="76" t="s">
        <v>22</v>
      </c>
      <c r="G54" s="77">
        <v>23.19</v>
      </c>
      <c r="H54" s="78">
        <v>29</v>
      </c>
      <c r="I54" s="84">
        <v>2</v>
      </c>
      <c r="J54" s="87"/>
      <c r="K54" s="86">
        <v>21</v>
      </c>
      <c r="L54" s="84"/>
      <c r="M54" s="82"/>
      <c r="N54" s="83"/>
      <c r="O54" s="79"/>
      <c r="P54" s="89"/>
      <c r="Q54" s="74">
        <v>22</v>
      </c>
      <c r="R54" s="90"/>
      <c r="S54" s="81"/>
      <c r="T54" s="70">
        <v>17</v>
      </c>
      <c r="U54" s="80"/>
      <c r="V54" s="92">
        <f t="shared" si="3"/>
        <v>2</v>
      </c>
      <c r="W54" s="93">
        <f t="shared" si="4"/>
        <v>60</v>
      </c>
      <c r="X54" s="94">
        <f t="shared" si="5"/>
        <v>2.000166666666667</v>
      </c>
      <c r="Y54" s="95"/>
      <c r="Z54" s="69"/>
    </row>
    <row r="55" spans="1:26" ht="12.75">
      <c r="A55" s="91">
        <f>RANK(X55,X:X,0)</f>
        <v>48</v>
      </c>
      <c r="B55" s="75">
        <v>35802</v>
      </c>
      <c r="C55" s="88" t="s">
        <v>134</v>
      </c>
      <c r="D55" s="88" t="s">
        <v>65</v>
      </c>
      <c r="E55" s="85">
        <v>2007</v>
      </c>
      <c r="F55" s="76" t="s">
        <v>120</v>
      </c>
      <c r="G55" s="77"/>
      <c r="H55" s="78">
        <v>37</v>
      </c>
      <c r="I55" s="84"/>
      <c r="J55" s="87"/>
      <c r="K55" s="86">
        <v>21</v>
      </c>
      <c r="L55" s="84"/>
      <c r="M55" s="82"/>
      <c r="N55" s="83"/>
      <c r="O55" s="79"/>
      <c r="P55" s="89">
        <v>99.99</v>
      </c>
      <c r="Q55" s="74">
        <v>21</v>
      </c>
      <c r="R55" s="90"/>
      <c r="S55" s="81"/>
      <c r="T55" s="70">
        <v>17</v>
      </c>
      <c r="U55" s="80"/>
      <c r="V55" s="92">
        <f t="shared" si="3"/>
        <v>0</v>
      </c>
      <c r="W55" s="93">
        <f t="shared" si="4"/>
        <v>59</v>
      </c>
      <c r="X55" s="94">
        <f t="shared" si="5"/>
        <v>0.00016949152542372882</v>
      </c>
      <c r="Y55" s="95"/>
      <c r="Z55" s="69"/>
    </row>
    <row r="56" spans="1:26" ht="12.75">
      <c r="A56" s="91">
        <f>RANK(X56,X:X,0)</f>
        <v>49</v>
      </c>
      <c r="B56" s="75">
        <v>59232</v>
      </c>
      <c r="C56" s="88" t="s">
        <v>94</v>
      </c>
      <c r="D56" s="88" t="s">
        <v>95</v>
      </c>
      <c r="E56" s="85">
        <v>2006</v>
      </c>
      <c r="F56" s="76" t="s">
        <v>46</v>
      </c>
      <c r="G56" s="77">
        <v>23.55</v>
      </c>
      <c r="H56" s="78">
        <v>31</v>
      </c>
      <c r="I56" s="84"/>
      <c r="J56" s="87"/>
      <c r="K56" s="86">
        <v>21</v>
      </c>
      <c r="L56" s="84"/>
      <c r="M56" s="82"/>
      <c r="N56" s="83"/>
      <c r="O56" s="79"/>
      <c r="P56" s="89"/>
      <c r="Q56" s="74">
        <v>22</v>
      </c>
      <c r="R56" s="90"/>
      <c r="S56" s="81"/>
      <c r="T56" s="70">
        <v>17</v>
      </c>
      <c r="U56" s="80"/>
      <c r="V56" s="92">
        <f t="shared" si="3"/>
        <v>0</v>
      </c>
      <c r="W56" s="93">
        <f t="shared" si="4"/>
        <v>60</v>
      </c>
      <c r="X56" s="94">
        <f t="shared" si="5"/>
        <v>0.00016666666666666666</v>
      </c>
      <c r="Y56" s="95"/>
      <c r="Z56" s="69"/>
    </row>
    <row r="57" spans="1:26" ht="12.75">
      <c r="A57" s="91">
        <f>RANK(X57,X:X,0)</f>
        <v>49</v>
      </c>
      <c r="B57" s="75">
        <v>31552</v>
      </c>
      <c r="C57" s="88" t="s">
        <v>96</v>
      </c>
      <c r="D57" s="88" t="s">
        <v>97</v>
      </c>
      <c r="E57" s="85">
        <v>2007</v>
      </c>
      <c r="F57" s="76" t="s">
        <v>22</v>
      </c>
      <c r="G57" s="77">
        <v>24.35</v>
      </c>
      <c r="H57" s="78">
        <v>32</v>
      </c>
      <c r="I57" s="84"/>
      <c r="J57" s="87"/>
      <c r="K57" s="86">
        <v>21</v>
      </c>
      <c r="L57" s="84"/>
      <c r="M57" s="82"/>
      <c r="N57" s="83"/>
      <c r="O57" s="79"/>
      <c r="P57" s="89"/>
      <c r="Q57" s="74">
        <v>22</v>
      </c>
      <c r="R57" s="90"/>
      <c r="S57" s="81"/>
      <c r="T57" s="70">
        <v>17</v>
      </c>
      <c r="U57" s="80"/>
      <c r="V57" s="92">
        <f t="shared" si="3"/>
        <v>0</v>
      </c>
      <c r="W57" s="93">
        <f t="shared" si="4"/>
        <v>60</v>
      </c>
      <c r="X57" s="94">
        <f t="shared" si="5"/>
        <v>0.00016666666666666666</v>
      </c>
      <c r="Y57" s="95"/>
      <c r="Z57" s="69"/>
    </row>
    <row r="58" spans="1:26" ht="12.75">
      <c r="A58" s="91">
        <f>RANK(X58,X:X,0)</f>
        <v>49</v>
      </c>
      <c r="B58" s="75">
        <v>53362</v>
      </c>
      <c r="C58" s="88" t="s">
        <v>103</v>
      </c>
      <c r="D58" s="88" t="s">
        <v>104</v>
      </c>
      <c r="E58" s="85">
        <v>2007</v>
      </c>
      <c r="F58" s="76" t="s">
        <v>77</v>
      </c>
      <c r="G58" s="77">
        <v>25.96</v>
      </c>
      <c r="H58" s="78">
        <v>35</v>
      </c>
      <c r="I58" s="84"/>
      <c r="J58" s="87"/>
      <c r="K58" s="86">
        <v>21</v>
      </c>
      <c r="L58" s="84"/>
      <c r="M58" s="82"/>
      <c r="N58" s="83"/>
      <c r="O58" s="79"/>
      <c r="P58" s="89"/>
      <c r="Q58" s="74">
        <v>22</v>
      </c>
      <c r="R58" s="90"/>
      <c r="S58" s="81"/>
      <c r="T58" s="70">
        <v>17</v>
      </c>
      <c r="U58" s="80"/>
      <c r="V58" s="92">
        <f t="shared" si="3"/>
        <v>0</v>
      </c>
      <c r="W58" s="93">
        <f t="shared" si="4"/>
        <v>60</v>
      </c>
      <c r="X58" s="94">
        <f t="shared" si="5"/>
        <v>0.00016666666666666666</v>
      </c>
      <c r="Y58" s="95"/>
      <c r="Z58" s="69"/>
    </row>
    <row r="59" spans="1:26" ht="12.75">
      <c r="A59" s="91">
        <f>RANK(X59,X:X,0)</f>
        <v>49</v>
      </c>
      <c r="B59" s="75">
        <v>58192</v>
      </c>
      <c r="C59" s="88" t="s">
        <v>105</v>
      </c>
      <c r="D59" s="88" t="s">
        <v>45</v>
      </c>
      <c r="E59" s="85">
        <v>2007</v>
      </c>
      <c r="F59" s="76" t="s">
        <v>106</v>
      </c>
      <c r="G59" s="77">
        <v>99.99</v>
      </c>
      <c r="H59" s="78">
        <v>36</v>
      </c>
      <c r="I59" s="84"/>
      <c r="J59" s="87"/>
      <c r="K59" s="86">
        <v>21</v>
      </c>
      <c r="L59" s="84"/>
      <c r="M59" s="82"/>
      <c r="N59" s="83"/>
      <c r="O59" s="79"/>
      <c r="P59" s="89"/>
      <c r="Q59" s="74">
        <v>22</v>
      </c>
      <c r="R59" s="90"/>
      <c r="S59" s="81"/>
      <c r="T59" s="70">
        <v>17</v>
      </c>
      <c r="U59" s="80"/>
      <c r="V59" s="92">
        <f t="shared" si="3"/>
        <v>0</v>
      </c>
      <c r="W59" s="93">
        <f t="shared" si="4"/>
        <v>60</v>
      </c>
      <c r="X59" s="94">
        <f t="shared" si="5"/>
        <v>0.00016666666666666666</v>
      </c>
      <c r="Z59" s="69"/>
    </row>
  </sheetData>
  <sheetProtection/>
  <autoFilter ref="A7:U59">
    <sortState ref="A8:U59">
      <sortCondition sortBy="value" ref="A8:A59"/>
    </sortState>
  </autoFilter>
  <conditionalFormatting sqref="B8:H59">
    <cfRule type="expression" priority="1" dxfId="2" stopIfTrue="1">
      <formula>ISNUMBER(#REF!)</formula>
    </cfRule>
    <cfRule type="expression" priority="2" dxfId="3" stopIfTrue="1">
      <formula>MOD(#REF!,2)=0</formula>
    </cfRule>
  </conditionalFormatting>
  <printOptions/>
  <pageMargins left="0.23" right="0.18" top="0.35" bottom="0.23" header="0.27" footer="0.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Poličské strojírny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Josef Orgoník</cp:lastModifiedBy>
  <cp:lastPrinted>2020-08-29T08:36:18Z</cp:lastPrinted>
  <dcterms:created xsi:type="dcterms:W3CDTF">2009-05-09T20:09:58Z</dcterms:created>
  <dcterms:modified xsi:type="dcterms:W3CDTF">2020-09-03T11:10:07Z</dcterms:modified>
  <cp:category/>
  <cp:version/>
  <cp:contentType/>
  <cp:contentStatus/>
</cp:coreProperties>
</file>