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1"/>
  </bookViews>
  <sheets>
    <sheet name="muži" sheetId="1" r:id="rId1"/>
    <sheet name="výsledky muži " sheetId="2" r:id="rId2"/>
    <sheet name="ženy" sheetId="3" r:id="rId3"/>
    <sheet name="výsledky ženy" sheetId="4" r:id="rId4"/>
  </sheets>
  <externalReferences>
    <externalReference r:id="rId7"/>
  </externalReferences>
  <definedNames>
    <definedName name="Oblast">'[1]Št.4x60m'!$K$12:$K$154,'[1]Št.4x60m'!$V$12:$V$154</definedName>
    <definedName name="_xlnm.Print_Area" localSheetId="0">'muži'!$A$1:$V$46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0" hidden="1">{#N/A,#N/A,FALSE,"Tisk"}</definedName>
    <definedName name="wrn.Výsledky." hidden="1">{#N/A,#N/A,FALSE,"Tisk"}</definedName>
    <definedName name="xx" localSheetId="0" hidden="1">{#N/A,#N/A,FALSE,"Tisk"}</definedName>
    <definedName name="xx" hidden="1">{#N/A,#N/A,FALSE,"Tisk"}</definedName>
    <definedName name="xxx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<sst xmlns="http://schemas.openxmlformats.org/spreadsheetml/2006/main" count="324" uniqueCount="92">
  <si>
    <t>1.čas</t>
  </si>
  <si>
    <t>2.čas</t>
  </si>
  <si>
    <t>3.čas</t>
  </si>
  <si>
    <t>soutěžní družstvo</t>
  </si>
  <si>
    <t>POŽÁRNÍ ÚTOK</t>
  </si>
  <si>
    <t>startovní číslo</t>
  </si>
  <si>
    <t>nenašroubován koš po vynoření</t>
  </si>
  <si>
    <t>křížení útočných proudů</t>
  </si>
  <si>
    <t>pomoc druhého útočného proudu</t>
  </si>
  <si>
    <t>pomoc cizí osoby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</si>
  <si>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</si>
  <si>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</si>
  <si>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</si>
  <si>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</si>
  <si>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</si>
  <si>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</si>
  <si>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platnost pokusu</t>
  </si>
  <si>
    <t>výsledné časy                    pokusů</t>
  </si>
  <si>
    <t>úřední čas                          družstva</t>
  </si>
  <si>
    <t>umístění</t>
  </si>
  <si>
    <t>časoměřiči</t>
  </si>
  <si>
    <t>N</t>
  </si>
  <si>
    <t>překročení doby                          na přípravu pokusu</t>
  </si>
  <si>
    <t>P/N</t>
  </si>
  <si>
    <t>nesešroubování                        koše nebo savic</t>
  </si>
  <si>
    <t>m:ss,00</t>
  </si>
  <si>
    <r>
      <t>Neplatný pokus:</t>
    </r>
    <r>
      <rPr>
        <b/>
        <sz val="8"/>
        <rFont val="Arial"/>
        <family val="2"/>
      </rPr>
      <t xml:space="preserve">   </t>
    </r>
  </si>
  <si>
    <r>
      <t xml:space="preserve">KATEGORIE            </t>
    </r>
    <r>
      <rPr>
        <b/>
        <sz val="12"/>
        <rFont val="Arial Black"/>
        <family val="2"/>
      </rPr>
      <t>MUŽI             DRUŽSTVA</t>
    </r>
  </si>
  <si>
    <t xml:space="preserve"> POŽÁRNÍ SPORT</t>
  </si>
  <si>
    <t>Hradec Králové</t>
  </si>
  <si>
    <t>MČR V POŽÁRNÍM ÚTOKU</t>
  </si>
  <si>
    <t xml:space="preserve">Lhotky Sport </t>
  </si>
  <si>
    <t>Lukavice</t>
  </si>
  <si>
    <t xml:space="preserve">Svatý Jiří </t>
  </si>
  <si>
    <t xml:space="preserve">Želčany </t>
  </si>
  <si>
    <t>Klučov</t>
  </si>
  <si>
    <t xml:space="preserve">Osek </t>
  </si>
  <si>
    <t>Výčapy</t>
  </si>
  <si>
    <t>Brada Rybníček</t>
  </si>
  <si>
    <t>Těškovice</t>
  </si>
  <si>
    <t>Hrabišín</t>
  </si>
  <si>
    <t>Seč</t>
  </si>
  <si>
    <t>Bystřice nad Úhlavou</t>
  </si>
  <si>
    <t>Zahořany</t>
  </si>
  <si>
    <t>Véska</t>
  </si>
  <si>
    <t>Strážkovice</t>
  </si>
  <si>
    <t>Lavičky</t>
  </si>
  <si>
    <t>Bozkov</t>
  </si>
  <si>
    <t>Hájov</t>
  </si>
  <si>
    <t xml:space="preserve">Velká </t>
  </si>
  <si>
    <t>Morašice</t>
  </si>
  <si>
    <t>Dobřany</t>
  </si>
  <si>
    <t>Tehovec</t>
  </si>
  <si>
    <t>Obora u Loun</t>
  </si>
  <si>
    <t>Mirošov</t>
  </si>
  <si>
    <t>Horní Měcholupy</t>
  </si>
  <si>
    <t>Pikov</t>
  </si>
  <si>
    <t>Mistřín</t>
  </si>
  <si>
    <t>Bochov</t>
  </si>
  <si>
    <t>Kšely</t>
  </si>
  <si>
    <t xml:space="preserve">Štěchovice </t>
  </si>
  <si>
    <t xml:space="preserve">Panská Lhota </t>
  </si>
  <si>
    <t xml:space="preserve">Velichovky </t>
  </si>
  <si>
    <t>Letohrad Kunčice</t>
  </si>
  <si>
    <t>Chválenice</t>
  </si>
  <si>
    <t xml:space="preserve">Zahořany </t>
  </si>
  <si>
    <t xml:space="preserve">Morkovice </t>
  </si>
  <si>
    <t xml:space="preserve">Besednice </t>
  </si>
  <si>
    <t xml:space="preserve">Jabloňov </t>
  </si>
  <si>
    <t xml:space="preserve">Hřibojedy </t>
  </si>
  <si>
    <t xml:space="preserve">Boskov </t>
  </si>
  <si>
    <t xml:space="preserve">Tísek </t>
  </si>
  <si>
    <t>Střítež nad Ludinou</t>
  </si>
  <si>
    <t>Rychnov</t>
  </si>
  <si>
    <t xml:space="preserve">Písková Lhota </t>
  </si>
  <si>
    <t xml:space="preserve">Hrobce </t>
  </si>
  <si>
    <t xml:space="preserve">Dolní Měcholupy </t>
  </si>
  <si>
    <t xml:space="preserve">Ledenice </t>
  </si>
  <si>
    <t xml:space="preserve">Pustiměř </t>
  </si>
  <si>
    <t xml:space="preserve">Žlutice </t>
  </si>
  <si>
    <t xml:space="preserve">Budíkovice </t>
  </si>
  <si>
    <t xml:space="preserve">Slatiny </t>
  </si>
  <si>
    <t xml:space="preserve">Jeřmanice </t>
  </si>
  <si>
    <t xml:space="preserve">Michálkovice </t>
  </si>
  <si>
    <t xml:space="preserve">Hrabišín </t>
  </si>
  <si>
    <t xml:space="preserve">Kamenec </t>
  </si>
  <si>
    <t xml:space="preserve">Úněšov </t>
  </si>
  <si>
    <t xml:space="preserve">Rokytnice </t>
  </si>
  <si>
    <r>
      <t>KATEGORIE           ŽENY</t>
    </r>
    <r>
      <rPr>
        <b/>
        <sz val="12"/>
        <rFont val="Arial Black"/>
        <family val="2"/>
      </rPr>
      <t xml:space="preserve">             DRUŽSTVA</t>
    </r>
  </si>
  <si>
    <t>Žirovnice</t>
  </si>
  <si>
    <t>Bystřice</t>
  </si>
  <si>
    <t xml:space="preserve">Bozkov 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</si>
</sst>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h:mm:ss.0"/>
    <numFmt numFmtId="176" formatCode="m:ss.0"/>
    <numFmt numFmtId="177" formatCode="m:ss.00"/>
    <numFmt numFmtId="178" formatCode="#,##0.00\ &quot;Kč&quot;"/>
    <numFmt numFmtId="179" formatCode="mm\,ss.0"/>
    <numFmt numFmtId="180" formatCode="mm:ss.00"/>
    <numFmt numFmtId="181" formatCode="dd/mm/yy"/>
    <numFmt numFmtId="182" formatCode="d/m/yy\ h:mm"/>
    <numFmt numFmtId="183" formatCode="d/m/yy\ h:mm:ss"/>
    <numFmt numFmtId="184" formatCode="hh:mm:ss.00"/>
    <numFmt numFmtId="185" formatCode="dd/mm/yy\ hh:mm:ss.00"/>
    <numFmt numFmtId="186" formatCode="dd/mm/yyyy\ hh:mm:ss.00"/>
    <numFmt numFmtId="187" formatCode="d/m/yyyy\ hh:mm:ss.0"/>
    <numFmt numFmtId="188" formatCode="hh:mm:ss.0"/>
    <numFmt numFmtId="189" formatCode="hh:mm/ss.0"/>
    <numFmt numFmtId="190" formatCode="0.0"/>
    <numFmt numFmtId="191" formatCode="hh:mm/ss"/>
    <numFmt numFmtId="192" formatCode="hh:mm:ss"/>
    <numFmt numFmtId="193" formatCode="hh:mm\,ss"/>
    <numFmt numFmtId="194" formatCode="hh:mm/ss.00"/>
    <numFmt numFmtId="195" formatCode="mm"/>
    <numFmt numFmtId="196" formatCode="h:mm/ss.0"/>
    <numFmt numFmtId="197" formatCode="0.0000000000000000"/>
    <numFmt numFmtId="198" formatCode="mm/ss.0"/>
    <numFmt numFmtId="199" formatCode="[$-405]d\.\ mmmm\ yyyy"/>
    <numFmt numFmtId="200" formatCode="d/m/yyyy;@"/>
    <numFmt numFmtId="201" formatCode="[$-405]d\.\ mmmm\ yyyy;@"/>
    <numFmt numFmtId="202" formatCode="h:mm/ss.00"/>
    <numFmt numFmtId="203" formatCode="h:mm:ss.00"/>
    <numFmt numFmtId="204" formatCode="m/ss.00"/>
    <numFmt numFmtId="205" formatCode="0.000000000"/>
    <numFmt numFmtId="206" formatCode="0.0000"/>
    <numFmt numFmtId="207" formatCode="00000"/>
    <numFmt numFmtId="208" formatCode="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¥€-2]\ #\ ##,000_);[Red]\([$€-2]\ #\ ##,000\)"/>
  </numFmts>
  <fonts count="5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b/>
      <sz val="2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6" fillId="0" borderId="0" xfId="46" applyFont="1" applyAlignment="1" applyProtection="1">
      <alignment horizontal="center" vertical="center" wrapText="1"/>
      <protection hidden="1"/>
    </xf>
    <xf numFmtId="0" fontId="5" fillId="0" borderId="10" xfId="46" applyFont="1" applyBorder="1" applyAlignment="1" applyProtection="1">
      <alignment horizontal="center" vertical="center"/>
      <protection locked="0"/>
    </xf>
    <xf numFmtId="0" fontId="5" fillId="0" borderId="11" xfId="46" applyFont="1" applyBorder="1" applyAlignment="1" applyProtection="1">
      <alignment horizontal="center" vertical="center"/>
      <protection locked="0"/>
    </xf>
    <xf numFmtId="0" fontId="5" fillId="0" borderId="12" xfId="46" applyFont="1" applyBorder="1" applyAlignment="1" applyProtection="1">
      <alignment horizontal="center" vertical="center"/>
      <protection locked="0"/>
    </xf>
    <xf numFmtId="177" fontId="5" fillId="0" borderId="13" xfId="46" applyNumberFormat="1" applyFont="1" applyBorder="1" applyAlignment="1" applyProtection="1">
      <alignment horizontal="center" vertical="center"/>
      <protection locked="0"/>
    </xf>
    <xf numFmtId="177" fontId="5" fillId="0" borderId="14" xfId="46" applyNumberFormat="1" applyFont="1" applyBorder="1" applyAlignment="1" applyProtection="1">
      <alignment horizontal="center" vertical="center"/>
      <protection locked="0"/>
    </xf>
    <xf numFmtId="177" fontId="5" fillId="0" borderId="15" xfId="46" applyNumberFormat="1" applyFont="1" applyBorder="1" applyAlignment="1" applyProtection="1">
      <alignment horizontal="center" vertical="center"/>
      <protection locked="0"/>
    </xf>
    <xf numFmtId="0" fontId="5" fillId="0" borderId="16" xfId="46" applyFont="1" applyBorder="1" applyAlignment="1" applyProtection="1">
      <alignment horizontal="center" vertical="center"/>
      <protection locked="0"/>
    </xf>
    <xf numFmtId="0" fontId="5" fillId="0" borderId="14" xfId="46" applyFont="1" applyBorder="1" applyAlignment="1" applyProtection="1">
      <alignment horizontal="center" vertical="center"/>
      <protection locked="0"/>
    </xf>
    <xf numFmtId="0" fontId="5" fillId="0" borderId="15" xfId="46" applyFont="1" applyBorder="1" applyAlignment="1" applyProtection="1">
      <alignment horizontal="center" vertical="center"/>
      <protection locked="0"/>
    </xf>
    <xf numFmtId="177" fontId="5" fillId="33" borderId="17" xfId="46" applyNumberFormat="1" applyFont="1" applyFill="1" applyBorder="1" applyAlignment="1" applyProtection="1">
      <alignment horizontal="center" vertical="center"/>
      <protection hidden="1"/>
    </xf>
    <xf numFmtId="177" fontId="5" fillId="0" borderId="18" xfId="46" applyNumberFormat="1" applyFont="1" applyBorder="1" applyAlignment="1" applyProtection="1">
      <alignment horizontal="center" vertical="center"/>
      <protection locked="0"/>
    </xf>
    <xf numFmtId="177" fontId="5" fillId="0" borderId="19" xfId="46" applyNumberFormat="1" applyFont="1" applyBorder="1" applyAlignment="1" applyProtection="1">
      <alignment horizontal="center" vertical="center"/>
      <protection locked="0"/>
    </xf>
    <xf numFmtId="177" fontId="5" fillId="0" borderId="20" xfId="46" applyNumberFormat="1" applyFont="1" applyBorder="1" applyAlignment="1" applyProtection="1">
      <alignment horizontal="center" vertical="center"/>
      <protection locked="0"/>
    </xf>
    <xf numFmtId="0" fontId="5" fillId="0" borderId="21" xfId="46" applyFont="1" applyBorder="1" applyAlignment="1" applyProtection="1">
      <alignment horizontal="center" vertical="center"/>
      <protection locked="0"/>
    </xf>
    <xf numFmtId="0" fontId="5" fillId="0" borderId="19" xfId="46" applyFont="1" applyBorder="1" applyAlignment="1" applyProtection="1">
      <alignment horizontal="center" vertical="center"/>
      <protection locked="0"/>
    </xf>
    <xf numFmtId="0" fontId="5" fillId="0" borderId="20" xfId="46" applyFont="1" applyBorder="1" applyAlignment="1" applyProtection="1">
      <alignment horizontal="center" vertical="center"/>
      <protection locked="0"/>
    </xf>
    <xf numFmtId="0" fontId="5" fillId="0" borderId="22" xfId="46" applyFont="1" applyBorder="1" applyAlignment="1" applyProtection="1">
      <alignment horizontal="center" vertical="center"/>
      <protection hidden="1"/>
    </xf>
    <xf numFmtId="177" fontId="5" fillId="33" borderId="23" xfId="46" applyNumberFormat="1" applyFont="1" applyFill="1" applyBorder="1" applyAlignment="1" applyProtection="1">
      <alignment horizontal="center" vertical="center"/>
      <protection hidden="1"/>
    </xf>
    <xf numFmtId="177" fontId="5" fillId="0" borderId="24" xfId="46" applyNumberFormat="1" applyFont="1" applyBorder="1" applyAlignment="1" applyProtection="1">
      <alignment horizontal="center" vertical="center"/>
      <protection locked="0"/>
    </xf>
    <xf numFmtId="177" fontId="5" fillId="0" borderId="25" xfId="46" applyNumberFormat="1" applyFont="1" applyBorder="1" applyAlignment="1" applyProtection="1">
      <alignment horizontal="center" vertical="center"/>
      <protection locked="0"/>
    </xf>
    <xf numFmtId="177" fontId="5" fillId="0" borderId="26" xfId="46" applyNumberFormat="1" applyFont="1" applyBorder="1" applyAlignment="1" applyProtection="1">
      <alignment horizontal="center" vertical="center"/>
      <protection locked="0"/>
    </xf>
    <xf numFmtId="0" fontId="5" fillId="0" borderId="27" xfId="46" applyFont="1" applyBorder="1" applyAlignment="1" applyProtection="1">
      <alignment horizontal="center" vertical="center"/>
      <protection locked="0"/>
    </xf>
    <xf numFmtId="0" fontId="5" fillId="0" borderId="25" xfId="46" applyFont="1" applyBorder="1" applyAlignment="1" applyProtection="1">
      <alignment horizontal="center" vertical="center"/>
      <protection locked="0"/>
    </xf>
    <xf numFmtId="0" fontId="5" fillId="0" borderId="26" xfId="46" applyFont="1" applyBorder="1" applyAlignment="1" applyProtection="1">
      <alignment horizontal="center" vertical="center"/>
      <protection locked="0"/>
    </xf>
    <xf numFmtId="0" fontId="5" fillId="0" borderId="17" xfId="46" applyFont="1" applyBorder="1" applyAlignment="1" applyProtection="1">
      <alignment horizontal="center" vertical="center"/>
      <protection hidden="1"/>
    </xf>
    <xf numFmtId="0" fontId="5" fillId="0" borderId="0" xfId="46" applyFont="1" applyProtection="1">
      <alignment/>
      <protection hidden="1"/>
    </xf>
    <xf numFmtId="177" fontId="5" fillId="0" borderId="28" xfId="46" applyNumberFormat="1" applyFont="1" applyBorder="1" applyAlignment="1" applyProtection="1">
      <alignment horizontal="center" vertical="center"/>
      <protection locked="0"/>
    </xf>
    <xf numFmtId="177" fontId="5" fillId="0" borderId="29" xfId="46" applyNumberFormat="1" applyFont="1" applyBorder="1" applyAlignment="1" applyProtection="1">
      <alignment horizontal="center" vertical="center"/>
      <protection locked="0"/>
    </xf>
    <xf numFmtId="177" fontId="5" fillId="0" borderId="30" xfId="46" applyNumberFormat="1" applyFont="1" applyBorder="1" applyAlignment="1" applyProtection="1">
      <alignment horizontal="center" vertical="center"/>
      <protection locked="0"/>
    </xf>
    <xf numFmtId="177" fontId="5" fillId="33" borderId="31" xfId="46" applyNumberFormat="1" applyFont="1" applyFill="1" applyBorder="1" applyAlignment="1" applyProtection="1">
      <alignment horizontal="center" vertical="center"/>
      <protection hidden="1"/>
    </xf>
    <xf numFmtId="0" fontId="3" fillId="34" borderId="18" xfId="46" applyFont="1" applyFill="1" applyBorder="1" applyAlignment="1" applyProtection="1">
      <alignment horizontal="center" vertical="center" wrapText="1"/>
      <protection hidden="1"/>
    </xf>
    <xf numFmtId="0" fontId="3" fillId="34" borderId="19" xfId="46" applyFont="1" applyFill="1" applyBorder="1" applyAlignment="1" applyProtection="1">
      <alignment horizontal="center" vertical="center" wrapText="1"/>
      <protection hidden="1"/>
    </xf>
    <xf numFmtId="0" fontId="3" fillId="34" borderId="20" xfId="46" applyFont="1" applyFill="1" applyBorder="1" applyAlignment="1" applyProtection="1">
      <alignment horizontal="center" vertical="center" wrapText="1"/>
      <protection hidden="1"/>
    </xf>
    <xf numFmtId="0" fontId="2" fillId="34" borderId="32" xfId="46" applyFont="1" applyFill="1" applyBorder="1" applyAlignment="1" applyProtection="1">
      <alignment horizontal="center" vertical="center" wrapText="1"/>
      <protection hidden="1"/>
    </xf>
    <xf numFmtId="0" fontId="2" fillId="34" borderId="33" xfId="46" applyFont="1" applyFill="1" applyBorder="1" applyAlignment="1" applyProtection="1">
      <alignment horizontal="center" vertical="center" wrapText="1"/>
      <protection hidden="1"/>
    </xf>
    <xf numFmtId="0" fontId="2" fillId="34" borderId="34" xfId="46" applyFont="1" applyFill="1" applyBorder="1" applyAlignment="1" applyProtection="1">
      <alignment horizontal="center" vertical="center" wrapText="1"/>
      <protection hidden="1"/>
    </xf>
    <xf numFmtId="0" fontId="9" fillId="34" borderId="35" xfId="46" applyFont="1" applyFill="1" applyBorder="1" applyAlignment="1" applyProtection="1">
      <alignment horizontal="center" wrapText="1"/>
      <protection hidden="1"/>
    </xf>
    <xf numFmtId="0" fontId="9" fillId="34" borderId="33" xfId="46" applyFont="1" applyFill="1" applyBorder="1" applyAlignment="1" applyProtection="1">
      <alignment horizontal="center" wrapText="1"/>
      <protection hidden="1"/>
    </xf>
    <xf numFmtId="0" fontId="9" fillId="34" borderId="36" xfId="46" applyFont="1" applyFill="1" applyBorder="1" applyAlignment="1" applyProtection="1">
      <alignment horizontal="center" wrapText="1"/>
      <protection hidden="1"/>
    </xf>
    <xf numFmtId="0" fontId="13" fillId="34" borderId="37" xfId="46" applyFont="1" applyFill="1" applyBorder="1" applyAlignment="1" applyProtection="1">
      <alignment horizontal="center" vertical="center" wrapText="1"/>
      <protection hidden="1"/>
    </xf>
    <xf numFmtId="0" fontId="2" fillId="34" borderId="38" xfId="46" applyFont="1" applyFill="1" applyBorder="1" applyAlignment="1" applyProtection="1">
      <alignment horizontal="center" vertical="center" wrapText="1"/>
      <protection hidden="1"/>
    </xf>
    <xf numFmtId="0" fontId="3" fillId="0" borderId="39" xfId="46" applyFont="1" applyBorder="1" applyAlignment="1" applyProtection="1">
      <alignment vertical="center" wrapText="1"/>
      <protection hidden="1"/>
    </xf>
    <xf numFmtId="0" fontId="3" fillId="0" borderId="22" xfId="46" applyFont="1" applyBorder="1" applyAlignment="1" applyProtection="1">
      <alignment vertical="center" wrapText="1"/>
      <protection hidden="1"/>
    </xf>
    <xf numFmtId="0" fontId="3" fillId="0" borderId="40" xfId="46" applyFont="1" applyBorder="1" applyAlignment="1" applyProtection="1">
      <alignment vertical="center" wrapText="1"/>
      <protection hidden="1"/>
    </xf>
    <xf numFmtId="177" fontId="12" fillId="35" borderId="39" xfId="46" applyNumberFormat="1" applyFont="1" applyFill="1" applyBorder="1" applyAlignment="1" applyProtection="1">
      <alignment vertical="center" wrapText="1"/>
      <protection hidden="1"/>
    </xf>
    <xf numFmtId="177" fontId="10" fillId="35" borderId="39" xfId="46" applyNumberFormat="1" applyFont="1" applyFill="1" applyBorder="1" applyAlignment="1" applyProtection="1">
      <alignment vertical="center" wrapText="1"/>
      <protection hidden="1"/>
    </xf>
    <xf numFmtId="0" fontId="55" fillId="33" borderId="22" xfId="46" applyFont="1" applyFill="1" applyBorder="1" applyAlignment="1" applyProtection="1">
      <alignment vertical="center"/>
      <protection hidden="1"/>
    </xf>
    <xf numFmtId="0" fontId="55" fillId="33" borderId="41" xfId="46" applyFont="1" applyFill="1" applyBorder="1" applyAlignment="1" applyProtection="1">
      <alignment vertical="center"/>
      <protection hidden="1"/>
    </xf>
    <xf numFmtId="0" fontId="3" fillId="0" borderId="42" xfId="46" applyFont="1" applyBorder="1" applyAlignment="1" applyProtection="1">
      <alignment vertical="center" wrapText="1"/>
      <protection hidden="1"/>
    </xf>
    <xf numFmtId="0" fontId="3" fillId="36" borderId="22" xfId="46" applyFont="1" applyFill="1" applyBorder="1" applyAlignment="1" applyProtection="1">
      <alignment vertical="center" wrapText="1"/>
      <protection hidden="1"/>
    </xf>
    <xf numFmtId="0" fontId="3" fillId="36" borderId="41" xfId="46" applyFont="1" applyFill="1" applyBorder="1" applyAlignment="1" applyProtection="1">
      <alignment vertical="center" wrapText="1"/>
      <protection hidden="1"/>
    </xf>
    <xf numFmtId="0" fontId="3" fillId="0" borderId="41" xfId="46" applyFont="1" applyBorder="1" applyAlignment="1" applyProtection="1">
      <alignment vertical="center" wrapText="1"/>
      <protection hidden="1"/>
    </xf>
    <xf numFmtId="0" fontId="3" fillId="36" borderId="43" xfId="46" applyFont="1" applyFill="1" applyBorder="1" applyAlignment="1" applyProtection="1">
      <alignment vertical="center" wrapText="1"/>
      <protection hidden="1"/>
    </xf>
    <xf numFmtId="0" fontId="3" fillId="36" borderId="44" xfId="46" applyFont="1" applyFill="1" applyBorder="1" applyAlignment="1" applyProtection="1">
      <alignment vertical="center" wrapText="1"/>
      <protection hidden="1"/>
    </xf>
    <xf numFmtId="177" fontId="12" fillId="35" borderId="41" xfId="46" applyNumberFormat="1" applyFont="1" applyFill="1" applyBorder="1" applyAlignment="1" applyProtection="1">
      <alignment vertical="center" wrapText="1"/>
      <protection hidden="1"/>
    </xf>
    <xf numFmtId="177" fontId="10" fillId="35" borderId="44" xfId="46" applyNumberFormat="1" applyFont="1" applyFill="1" applyBorder="1" applyAlignment="1" applyProtection="1">
      <alignment vertical="center" wrapText="1"/>
      <protection hidden="1"/>
    </xf>
    <xf numFmtId="177" fontId="10" fillId="35" borderId="43" xfId="46" applyNumberFormat="1" applyFont="1" applyFill="1" applyBorder="1" applyAlignment="1" applyProtection="1">
      <alignment vertical="center" wrapText="1"/>
      <protection hidden="1"/>
    </xf>
    <xf numFmtId="0" fontId="55" fillId="33" borderId="42" xfId="46" applyFont="1" applyFill="1" applyBorder="1" applyAlignment="1" applyProtection="1">
      <alignment vertical="center"/>
      <protection hidden="1"/>
    </xf>
    <xf numFmtId="0" fontId="55" fillId="33" borderId="39" xfId="46" applyFont="1" applyFill="1" applyBorder="1" applyAlignment="1" applyProtection="1">
      <alignment vertical="center"/>
      <protection hidden="1"/>
    </xf>
    <xf numFmtId="0" fontId="3" fillId="0" borderId="43" xfId="46" applyFont="1" applyBorder="1" applyAlignment="1" applyProtection="1">
      <alignment vertical="center" wrapText="1"/>
      <protection hidden="1"/>
    </xf>
    <xf numFmtId="0" fontId="3" fillId="36" borderId="40" xfId="46" applyFont="1" applyFill="1" applyBorder="1" applyAlignment="1" applyProtection="1">
      <alignment vertical="center" wrapText="1"/>
      <protection hidden="1"/>
    </xf>
    <xf numFmtId="0" fontId="11" fillId="33" borderId="22" xfId="46" applyFont="1" applyFill="1" applyBorder="1" applyAlignment="1" applyProtection="1">
      <alignment vertical="center"/>
      <protection hidden="1"/>
    </xf>
    <xf numFmtId="0" fontId="11" fillId="33" borderId="41" xfId="46" applyFont="1" applyFill="1" applyBorder="1" applyAlignment="1" applyProtection="1">
      <alignment vertical="center"/>
      <protection hidden="1"/>
    </xf>
    <xf numFmtId="0" fontId="11" fillId="33" borderId="42" xfId="46" applyFont="1" applyFill="1" applyBorder="1" applyAlignment="1" applyProtection="1">
      <alignment vertical="center"/>
      <protection hidden="1"/>
    </xf>
    <xf numFmtId="0" fontId="11" fillId="33" borderId="39" xfId="46" applyFont="1" applyFill="1" applyBorder="1" applyAlignment="1" applyProtection="1">
      <alignment vertical="center"/>
      <protection hidden="1"/>
    </xf>
    <xf numFmtId="0" fontId="3" fillId="0" borderId="44" xfId="46" applyFont="1" applyBorder="1" applyAlignment="1" applyProtection="1">
      <alignment vertical="center" wrapText="1"/>
      <protection hidden="1"/>
    </xf>
    <xf numFmtId="0" fontId="3" fillId="0" borderId="39" xfId="46" applyFont="1" applyBorder="1" applyAlignment="1" applyProtection="1">
      <alignment horizontal="center" vertical="center" wrapText="1"/>
      <protection hidden="1"/>
    </xf>
    <xf numFmtId="0" fontId="3" fillId="36" borderId="22" xfId="46" applyFont="1" applyFill="1" applyBorder="1" applyAlignment="1" applyProtection="1">
      <alignment horizontal="left" vertical="center" wrapText="1"/>
      <protection hidden="1"/>
    </xf>
    <xf numFmtId="0" fontId="3" fillId="36" borderId="41" xfId="46" applyFont="1" applyFill="1" applyBorder="1" applyAlignment="1" applyProtection="1">
      <alignment horizontal="left" vertical="center" wrapText="1"/>
      <protection hidden="1"/>
    </xf>
    <xf numFmtId="177" fontId="12" fillId="35" borderId="39" xfId="46" applyNumberFormat="1" applyFont="1" applyFill="1" applyBorder="1" applyAlignment="1" applyProtection="1">
      <alignment horizontal="center" vertical="center" wrapText="1"/>
      <protection hidden="1"/>
    </xf>
    <xf numFmtId="177" fontId="10" fillId="35" borderId="39" xfId="46" applyNumberFormat="1" applyFont="1" applyFill="1" applyBorder="1" applyAlignment="1" applyProtection="1">
      <alignment horizontal="center" vertical="center" wrapText="1"/>
      <protection hidden="1"/>
    </xf>
    <xf numFmtId="0" fontId="55" fillId="33" borderId="22" xfId="46" applyFont="1" applyFill="1" applyBorder="1" applyAlignment="1" applyProtection="1">
      <alignment horizontal="center" vertical="center"/>
      <protection hidden="1"/>
    </xf>
    <xf numFmtId="0" fontId="55" fillId="33" borderId="41" xfId="46" applyFont="1" applyFill="1" applyBorder="1" applyAlignment="1" applyProtection="1">
      <alignment horizontal="center" vertical="center"/>
      <protection hidden="1"/>
    </xf>
    <xf numFmtId="0" fontId="3" fillId="0" borderId="22" xfId="46" applyFont="1" applyBorder="1" applyAlignment="1" applyProtection="1">
      <alignment horizontal="left" vertical="center" wrapText="1"/>
      <protection hidden="1"/>
    </xf>
    <xf numFmtId="0" fontId="3" fillId="0" borderId="40" xfId="46" applyFont="1" applyBorder="1" applyAlignment="1" applyProtection="1">
      <alignment horizontal="left" vertical="center" wrapText="1"/>
      <protection hidden="1"/>
    </xf>
    <xf numFmtId="0" fontId="3" fillId="0" borderId="42" xfId="46" applyFont="1" applyBorder="1" applyAlignment="1" applyProtection="1">
      <alignment horizontal="center" vertical="center" wrapText="1"/>
      <protection hidden="1"/>
    </xf>
    <xf numFmtId="0" fontId="3" fillId="0" borderId="22" xfId="46" applyFont="1" applyBorder="1" applyAlignment="1" applyProtection="1">
      <alignment horizontal="center" vertical="center" wrapText="1"/>
      <protection hidden="1"/>
    </xf>
    <xf numFmtId="0" fontId="18" fillId="37" borderId="45" xfId="46" applyFont="1" applyFill="1" applyBorder="1" applyAlignment="1" applyProtection="1">
      <alignment horizontal="left" wrapText="1" indent="1"/>
      <protection hidden="1"/>
    </xf>
    <xf numFmtId="0" fontId="18" fillId="37" borderId="46" xfId="46" applyFont="1" applyFill="1" applyBorder="1" applyAlignment="1" applyProtection="1">
      <alignment horizontal="left" wrapText="1" indent="1"/>
      <protection hidden="1"/>
    </xf>
    <xf numFmtId="0" fontId="17" fillId="37" borderId="46" xfId="46" applyFont="1" applyFill="1" applyBorder="1" applyAlignment="1" applyProtection="1">
      <alignment horizontal="left" vertical="top" wrapText="1" indent="3"/>
      <protection hidden="1"/>
    </xf>
    <xf numFmtId="200" fontId="17" fillId="37" borderId="46" xfId="46" applyNumberFormat="1" applyFont="1" applyFill="1" applyBorder="1" applyAlignment="1" applyProtection="1">
      <alignment horizontal="left" vertical="top" wrapText="1"/>
      <protection hidden="1"/>
    </xf>
    <xf numFmtId="200" fontId="17" fillId="37" borderId="47" xfId="46" applyNumberFormat="1" applyFont="1" applyFill="1" applyBorder="1" applyAlignment="1" applyProtection="1">
      <alignment horizontal="left" vertical="top" wrapText="1"/>
      <protection hidden="1"/>
    </xf>
    <xf numFmtId="0" fontId="19" fillId="37" borderId="48" xfId="46" applyFont="1" applyFill="1" applyBorder="1" applyAlignment="1" applyProtection="1">
      <alignment horizontal="left" vertical="center" wrapText="1" indent="1"/>
      <protection hidden="1"/>
    </xf>
    <xf numFmtId="0" fontId="19" fillId="37" borderId="49" xfId="46" applyFont="1" applyFill="1" applyBorder="1" applyAlignment="1" applyProtection="1">
      <alignment horizontal="left" vertical="center" wrapText="1" indent="1"/>
      <protection hidden="1"/>
    </xf>
    <xf numFmtId="0" fontId="16" fillId="37" borderId="49" xfId="46" applyFont="1" applyFill="1" applyBorder="1" applyAlignment="1" applyProtection="1">
      <alignment horizontal="left" vertical="center" wrapText="1" indent="3"/>
      <protection hidden="1"/>
    </xf>
    <xf numFmtId="0" fontId="16" fillId="37" borderId="50" xfId="46" applyFont="1" applyFill="1" applyBorder="1" applyAlignment="1" applyProtection="1">
      <alignment horizontal="left" vertical="center" wrapText="1" indent="3"/>
      <protection hidden="1"/>
    </xf>
    <xf numFmtId="0" fontId="3" fillId="34" borderId="44" xfId="46" applyFont="1" applyFill="1" applyBorder="1" applyAlignment="1" applyProtection="1">
      <alignment horizontal="center" vertical="center" textRotation="90" wrapText="1"/>
      <protection hidden="1"/>
    </xf>
    <xf numFmtId="0" fontId="3" fillId="34" borderId="43" xfId="46" applyFont="1" applyFill="1" applyBorder="1" applyAlignment="1" applyProtection="1">
      <alignment horizontal="center" vertical="center" textRotation="90" wrapText="1"/>
      <protection hidden="1"/>
    </xf>
    <xf numFmtId="0" fontId="3" fillId="34" borderId="40" xfId="46" applyFont="1" applyFill="1" applyBorder="1" applyAlignment="1" applyProtection="1">
      <alignment horizontal="center" vertical="center" textRotation="90" wrapText="1"/>
      <protection hidden="1"/>
    </xf>
    <xf numFmtId="0" fontId="14" fillId="34" borderId="44" xfId="46" applyFont="1" applyFill="1" applyBorder="1" applyAlignment="1" applyProtection="1">
      <alignment horizontal="center" vertical="center" wrapText="1"/>
      <protection hidden="1"/>
    </xf>
    <xf numFmtId="0" fontId="14" fillId="34" borderId="40" xfId="46" applyFont="1" applyFill="1" applyBorder="1" applyAlignment="1" applyProtection="1">
      <alignment horizontal="center" vertical="center" wrapText="1"/>
      <protection hidden="1"/>
    </xf>
    <xf numFmtId="0" fontId="4" fillId="34" borderId="51" xfId="46" applyFont="1" applyFill="1" applyBorder="1" applyAlignment="1" applyProtection="1">
      <alignment horizontal="center" vertical="top" wrapText="1"/>
      <protection hidden="1"/>
    </xf>
    <xf numFmtId="0" fontId="4" fillId="34" borderId="52" xfId="46" applyFont="1" applyFill="1" applyBorder="1" applyAlignment="1" applyProtection="1">
      <alignment horizontal="center" vertical="top" wrapText="1"/>
      <protection hidden="1"/>
    </xf>
    <xf numFmtId="0" fontId="4" fillId="34" borderId="53" xfId="46" applyFont="1" applyFill="1" applyBorder="1" applyAlignment="1" applyProtection="1">
      <alignment horizontal="center" vertical="top" wrapText="1"/>
      <protection hidden="1"/>
    </xf>
    <xf numFmtId="0" fontId="2" fillId="34" borderId="10" xfId="46" applyFont="1" applyFill="1" applyBorder="1" applyAlignment="1" applyProtection="1">
      <alignment horizontal="center" textRotation="90" wrapText="1"/>
      <protection hidden="1"/>
    </xf>
    <xf numFmtId="0" fontId="2" fillId="34" borderId="54" xfId="46" applyFont="1" applyFill="1" applyBorder="1" applyAlignment="1" applyProtection="1">
      <alignment horizontal="center" textRotation="90" wrapText="1"/>
      <protection hidden="1"/>
    </xf>
    <xf numFmtId="0" fontId="2" fillId="34" borderId="55" xfId="46" applyFont="1" applyFill="1" applyBorder="1" applyAlignment="1" applyProtection="1">
      <alignment horizontal="center" textRotation="90" wrapText="1"/>
      <protection hidden="1"/>
    </xf>
    <xf numFmtId="0" fontId="2" fillId="34" borderId="11" xfId="46" applyFont="1" applyFill="1" applyBorder="1" applyAlignment="1" applyProtection="1">
      <alignment horizontal="center" textRotation="90" wrapText="1"/>
      <protection hidden="1"/>
    </xf>
    <xf numFmtId="0" fontId="2" fillId="34" borderId="29" xfId="46" applyFont="1" applyFill="1" applyBorder="1" applyAlignment="1" applyProtection="1">
      <alignment horizontal="center" textRotation="90" wrapText="1"/>
      <protection hidden="1"/>
    </xf>
    <xf numFmtId="0" fontId="2" fillId="34" borderId="56" xfId="46" applyFont="1" applyFill="1" applyBorder="1" applyAlignment="1" applyProtection="1">
      <alignment horizontal="center" textRotation="90" wrapText="1"/>
      <protection hidden="1"/>
    </xf>
    <xf numFmtId="0" fontId="3" fillId="36" borderId="44" xfId="46" applyFont="1" applyFill="1" applyBorder="1" applyAlignment="1" applyProtection="1">
      <alignment horizontal="left" vertical="center" wrapText="1"/>
      <protection hidden="1"/>
    </xf>
    <xf numFmtId="177" fontId="12" fillId="35" borderId="41" xfId="46" applyNumberFormat="1" applyFont="1" applyFill="1" applyBorder="1" applyAlignment="1" applyProtection="1">
      <alignment horizontal="center" vertical="center" wrapText="1"/>
      <protection hidden="1"/>
    </xf>
    <xf numFmtId="177" fontId="10" fillId="35" borderId="44" xfId="46" applyNumberFormat="1" applyFont="1" applyFill="1" applyBorder="1" applyAlignment="1" applyProtection="1">
      <alignment horizontal="center" vertical="center" wrapText="1"/>
      <protection hidden="1"/>
    </xf>
    <xf numFmtId="177" fontId="10" fillId="35" borderId="43" xfId="46" applyNumberFormat="1" applyFont="1" applyFill="1" applyBorder="1" applyAlignment="1" applyProtection="1">
      <alignment horizontal="center" vertical="center" wrapText="1"/>
      <protection hidden="1"/>
    </xf>
    <xf numFmtId="0" fontId="55" fillId="33" borderId="42" xfId="46" applyFont="1" applyFill="1" applyBorder="1" applyAlignment="1" applyProtection="1">
      <alignment horizontal="center" vertical="center"/>
      <protection hidden="1"/>
    </xf>
    <xf numFmtId="0" fontId="55" fillId="33" borderId="39" xfId="46" applyFont="1" applyFill="1" applyBorder="1" applyAlignment="1" applyProtection="1">
      <alignment horizontal="center" vertical="center"/>
      <protection hidden="1"/>
    </xf>
    <xf numFmtId="0" fontId="2" fillId="34" borderId="12" xfId="46" applyFont="1" applyFill="1" applyBorder="1" applyAlignment="1" applyProtection="1">
      <alignment horizontal="center" textRotation="90" wrapText="1"/>
      <protection hidden="1"/>
    </xf>
    <xf numFmtId="0" fontId="2" fillId="34" borderId="30" xfId="46" applyFont="1" applyFill="1" applyBorder="1" applyAlignment="1" applyProtection="1">
      <alignment horizontal="center" textRotation="90" wrapText="1"/>
      <protection hidden="1"/>
    </xf>
    <xf numFmtId="0" fontId="2" fillId="34" borderId="57" xfId="46" applyFont="1" applyFill="1" applyBorder="1" applyAlignment="1" applyProtection="1">
      <alignment horizontal="center" textRotation="90" wrapText="1"/>
      <protection hidden="1"/>
    </xf>
    <xf numFmtId="0" fontId="9" fillId="34" borderId="45" xfId="46" applyFont="1" applyFill="1" applyBorder="1" applyAlignment="1" applyProtection="1">
      <alignment horizontal="center" vertical="center" textRotation="90" wrapText="1"/>
      <protection hidden="1"/>
    </xf>
    <xf numFmtId="0" fontId="9" fillId="34" borderId="58" xfId="46" applyFont="1" applyFill="1" applyBorder="1" applyAlignment="1" applyProtection="1">
      <alignment horizontal="center" vertical="center" textRotation="90" wrapText="1"/>
      <protection hidden="1"/>
    </xf>
    <xf numFmtId="177" fontId="5" fillId="34" borderId="47" xfId="46" applyNumberFormat="1" applyFont="1" applyFill="1" applyBorder="1" applyAlignment="1" applyProtection="1">
      <alignment horizontal="center" vertical="center" textRotation="90" wrapText="1"/>
      <protection hidden="1"/>
    </xf>
    <xf numFmtId="177" fontId="5" fillId="34" borderId="59" xfId="46" applyNumberFormat="1" applyFont="1" applyFill="1" applyBorder="1" applyAlignment="1" applyProtection="1">
      <alignment horizontal="center" vertical="center" textRotation="90" wrapText="1"/>
      <protection hidden="1"/>
    </xf>
    <xf numFmtId="177" fontId="5" fillId="34" borderId="50" xfId="46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60" xfId="46" applyFont="1" applyFill="1" applyBorder="1" applyAlignment="1" applyProtection="1">
      <alignment horizontal="center" vertical="center" wrapText="1"/>
      <protection hidden="1"/>
    </xf>
    <xf numFmtId="0" fontId="4" fillId="34" borderId="61" xfId="46" applyFont="1" applyFill="1" applyBorder="1" applyAlignment="1" applyProtection="1">
      <alignment horizontal="center" vertical="center" wrapText="1"/>
      <protection hidden="1"/>
    </xf>
    <xf numFmtId="0" fontId="4" fillId="34" borderId="62" xfId="46" applyFont="1" applyFill="1" applyBorder="1" applyAlignment="1" applyProtection="1">
      <alignment horizontal="center" vertical="center" wrapText="1"/>
      <protection hidden="1"/>
    </xf>
    <xf numFmtId="0" fontId="3" fillId="34" borderId="44" xfId="46" applyFont="1" applyFill="1" applyBorder="1" applyAlignment="1" applyProtection="1">
      <alignment horizontal="center" vertical="center" wrapText="1"/>
      <protection hidden="1"/>
    </xf>
    <xf numFmtId="0" fontId="3" fillId="34" borderId="48" xfId="46" applyFont="1" applyFill="1" applyBorder="1" applyAlignment="1" applyProtection="1">
      <alignment horizontal="center" vertical="center" wrapText="1"/>
      <protection hidden="1"/>
    </xf>
    <xf numFmtId="0" fontId="3" fillId="0" borderId="41" xfId="46" applyFont="1" applyBorder="1" applyAlignment="1" applyProtection="1">
      <alignment horizontal="left" vertical="center" wrapText="1"/>
      <protection hidden="1"/>
    </xf>
    <xf numFmtId="0" fontId="3" fillId="36" borderId="43" xfId="46" applyFont="1" applyFill="1" applyBorder="1" applyAlignment="1" applyProtection="1">
      <alignment horizontal="left" vertical="center" wrapText="1"/>
      <protection hidden="1"/>
    </xf>
    <xf numFmtId="177" fontId="12" fillId="35" borderId="22" xfId="46" applyNumberFormat="1" applyFont="1" applyFill="1" applyBorder="1" applyAlignment="1" applyProtection="1">
      <alignment horizontal="center" vertical="center" wrapText="1"/>
      <protection hidden="1"/>
    </xf>
    <xf numFmtId="0" fontId="18" fillId="38" borderId="45" xfId="46" applyFont="1" applyFill="1" applyBorder="1" applyAlignment="1" applyProtection="1">
      <alignment horizontal="left" wrapText="1" indent="1"/>
      <protection hidden="1"/>
    </xf>
    <xf numFmtId="0" fontId="18" fillId="38" borderId="46" xfId="46" applyFont="1" applyFill="1" applyBorder="1" applyAlignment="1" applyProtection="1">
      <alignment horizontal="left" wrapText="1" indent="1"/>
      <protection hidden="1"/>
    </xf>
    <xf numFmtId="0" fontId="17" fillId="38" borderId="46" xfId="46" applyFont="1" applyFill="1" applyBorder="1" applyAlignment="1" applyProtection="1">
      <alignment horizontal="left" vertical="top" wrapText="1" indent="3"/>
      <protection hidden="1"/>
    </xf>
    <xf numFmtId="200" fontId="17" fillId="38" borderId="46" xfId="46" applyNumberFormat="1" applyFont="1" applyFill="1" applyBorder="1" applyAlignment="1" applyProtection="1">
      <alignment horizontal="left" vertical="top" wrapText="1"/>
      <protection hidden="1"/>
    </xf>
    <xf numFmtId="200" fontId="17" fillId="38" borderId="47" xfId="46" applyNumberFormat="1" applyFont="1" applyFill="1" applyBorder="1" applyAlignment="1" applyProtection="1">
      <alignment horizontal="left" vertical="top" wrapText="1"/>
      <protection hidden="1"/>
    </xf>
    <xf numFmtId="0" fontId="19" fillId="38" borderId="48" xfId="46" applyFont="1" applyFill="1" applyBorder="1" applyAlignment="1" applyProtection="1">
      <alignment horizontal="left" vertical="center" wrapText="1" indent="1"/>
      <protection hidden="1"/>
    </xf>
    <xf numFmtId="0" fontId="19" fillId="38" borderId="49" xfId="46" applyFont="1" applyFill="1" applyBorder="1" applyAlignment="1" applyProtection="1">
      <alignment horizontal="left" vertical="center" wrapText="1" indent="1"/>
      <protection hidden="1"/>
    </xf>
    <xf numFmtId="0" fontId="16" fillId="38" borderId="49" xfId="46" applyFont="1" applyFill="1" applyBorder="1" applyAlignment="1" applyProtection="1">
      <alignment horizontal="left" vertical="center" wrapText="1" indent="3"/>
      <protection hidden="1"/>
    </xf>
    <xf numFmtId="0" fontId="16" fillId="38" borderId="50" xfId="46" applyFont="1" applyFill="1" applyBorder="1" applyAlignment="1" applyProtection="1">
      <alignment horizontal="left" vertical="center" wrapText="1" indent="3"/>
      <protection hidden="1"/>
    </xf>
    <xf numFmtId="0" fontId="11" fillId="33" borderId="42" xfId="46" applyFont="1" applyFill="1" applyBorder="1" applyAlignment="1" applyProtection="1">
      <alignment horizontal="center" vertical="center"/>
      <protection hidden="1"/>
    </xf>
    <xf numFmtId="0" fontId="11" fillId="33" borderId="39" xfId="46" applyFont="1" applyFill="1" applyBorder="1" applyAlignment="1" applyProtection="1">
      <alignment horizontal="center" vertical="center"/>
      <protection hidden="1"/>
    </xf>
    <xf numFmtId="0" fontId="11" fillId="33" borderId="22" xfId="46" applyFont="1" applyFill="1" applyBorder="1" applyAlignment="1" applyProtection="1">
      <alignment horizontal="center" vertical="center"/>
      <protection hidden="1"/>
    </xf>
    <xf numFmtId="0" fontId="11" fillId="33" borderId="41" xfId="46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ní listiny Plamen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3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3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3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247650</xdr:rowOff>
    </xdr:from>
    <xdr:to>
      <xdr:col>4</xdr:col>
      <xdr:colOff>123825</xdr:colOff>
      <xdr:row>2</xdr:row>
      <xdr:rowOff>533400</xdr:rowOff>
    </xdr:to>
    <xdr:sp>
      <xdr:nvSpPr>
        <xdr:cNvPr id="1" name="AutoShape 3"/>
        <xdr:cNvSpPr>
          <a:spLocks/>
        </xdr:cNvSpPr>
      </xdr:nvSpPr>
      <xdr:spPr>
        <a:xfrm>
          <a:off x="2028825" y="83820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01a15531b98b711/Dokumenty/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.4x60m"/>
      <sheetName val="PÚ"/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>
    <tabColor rgb="FF00B0F0"/>
  </sheetPr>
  <dimension ref="A1:V66"/>
  <sheetViews>
    <sheetView showGridLines="0" showZeros="0" zoomScale="126" zoomScaleNormal="126" zoomScalePageLayoutView="0" workbookViewId="0" topLeftCell="A1">
      <pane ySplit="6" topLeftCell="A7" activePane="bottomLeft" state="frozen"/>
      <selection pane="topLeft" activeCell="A1" sqref="A1:E1"/>
      <selection pane="bottomLeft" activeCell="A1" sqref="A1:IV16384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28" hidden="1" customWidth="1"/>
    <col min="22" max="22" width="4.28125" style="1" customWidth="1"/>
    <col min="23" max="16384" width="9.140625" style="1" customWidth="1"/>
  </cols>
  <sheetData>
    <row r="1" spans="1:22" ht="18" customHeight="1">
      <c r="A1" s="80" t="s">
        <v>28</v>
      </c>
      <c r="B1" s="81"/>
      <c r="C1" s="81"/>
      <c r="D1" s="81"/>
      <c r="E1" s="81"/>
      <c r="F1" s="81"/>
      <c r="G1" s="81"/>
      <c r="H1" s="82" t="s">
        <v>29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3">
        <v>44416</v>
      </c>
      <c r="T1" s="83"/>
      <c r="U1" s="83"/>
      <c r="V1" s="84"/>
    </row>
    <row r="2" spans="1:22" ht="28.5" customHeight="1" thickBot="1">
      <c r="A2" s="85" t="s">
        <v>4</v>
      </c>
      <c r="B2" s="86"/>
      <c r="C2" s="86"/>
      <c r="D2" s="86"/>
      <c r="E2" s="86"/>
      <c r="F2" s="86"/>
      <c r="G2" s="86"/>
      <c r="H2" s="87" t="s">
        <v>30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49.5" customHeight="1" thickBot="1">
      <c r="A3" s="89" t="s">
        <v>5</v>
      </c>
      <c r="B3" s="92" t="s">
        <v>27</v>
      </c>
      <c r="C3" s="94" t="s">
        <v>26</v>
      </c>
      <c r="D3" s="95"/>
      <c r="E3" s="96"/>
      <c r="F3" s="97" t="s">
        <v>24</v>
      </c>
      <c r="G3" s="97" t="s">
        <v>6</v>
      </c>
      <c r="H3" s="100" t="s">
        <v>7</v>
      </c>
      <c r="I3" s="100" t="s">
        <v>8</v>
      </c>
      <c r="J3" s="97" t="s">
        <v>9</v>
      </c>
      <c r="K3" s="100" t="s">
        <v>22</v>
      </c>
      <c r="L3" s="100" t="s">
        <v>10</v>
      </c>
      <c r="M3" s="100" t="s">
        <v>11</v>
      </c>
      <c r="N3" s="100" t="s">
        <v>12</v>
      </c>
      <c r="O3" s="100" t="s">
        <v>13</v>
      </c>
      <c r="P3" s="97" t="s">
        <v>14</v>
      </c>
      <c r="Q3" s="109" t="s">
        <v>15</v>
      </c>
      <c r="R3" s="112" t="s">
        <v>16</v>
      </c>
      <c r="S3" s="89" t="s">
        <v>17</v>
      </c>
      <c r="T3" s="89" t="s">
        <v>18</v>
      </c>
      <c r="U3" s="114">
        <v>0.00625</v>
      </c>
      <c r="V3" s="89" t="s">
        <v>19</v>
      </c>
    </row>
    <row r="4" spans="1:22" s="2" customFormat="1" ht="17.25" customHeight="1" thickBot="1">
      <c r="A4" s="90"/>
      <c r="B4" s="93"/>
      <c r="C4" s="117" t="s">
        <v>20</v>
      </c>
      <c r="D4" s="118"/>
      <c r="E4" s="119"/>
      <c r="F4" s="98"/>
      <c r="G4" s="98"/>
      <c r="H4" s="101"/>
      <c r="I4" s="101"/>
      <c r="J4" s="98"/>
      <c r="K4" s="101"/>
      <c r="L4" s="101"/>
      <c r="M4" s="101"/>
      <c r="N4" s="101"/>
      <c r="O4" s="101"/>
      <c r="P4" s="98"/>
      <c r="Q4" s="110"/>
      <c r="R4" s="113"/>
      <c r="S4" s="90"/>
      <c r="T4" s="90"/>
      <c r="U4" s="115"/>
      <c r="V4" s="90"/>
    </row>
    <row r="5" spans="1:22" s="2" customFormat="1" ht="12.75" customHeight="1">
      <c r="A5" s="90"/>
      <c r="B5" s="120" t="s">
        <v>3</v>
      </c>
      <c r="C5" s="33" t="s">
        <v>0</v>
      </c>
      <c r="D5" s="34" t="s">
        <v>1</v>
      </c>
      <c r="E5" s="35" t="s">
        <v>2</v>
      </c>
      <c r="F5" s="99"/>
      <c r="G5" s="99"/>
      <c r="H5" s="102"/>
      <c r="I5" s="102"/>
      <c r="J5" s="99"/>
      <c r="K5" s="102"/>
      <c r="L5" s="102"/>
      <c r="M5" s="102"/>
      <c r="N5" s="102"/>
      <c r="O5" s="102"/>
      <c r="P5" s="99"/>
      <c r="Q5" s="111"/>
      <c r="R5" s="113"/>
      <c r="S5" s="90"/>
      <c r="T5" s="90"/>
      <c r="U5" s="115"/>
      <c r="V5" s="90"/>
    </row>
    <row r="6" spans="1:22" ht="12.75" customHeight="1" thickBot="1">
      <c r="A6" s="91"/>
      <c r="B6" s="121"/>
      <c r="C6" s="36" t="s">
        <v>25</v>
      </c>
      <c r="D6" s="37" t="s">
        <v>25</v>
      </c>
      <c r="E6" s="38" t="s">
        <v>25</v>
      </c>
      <c r="F6" s="39" t="s">
        <v>21</v>
      </c>
      <c r="G6" s="39" t="s">
        <v>21</v>
      </c>
      <c r="H6" s="39" t="s">
        <v>21</v>
      </c>
      <c r="I6" s="39" t="s">
        <v>21</v>
      </c>
      <c r="J6" s="39" t="s">
        <v>21</v>
      </c>
      <c r="K6" s="40" t="s">
        <v>21</v>
      </c>
      <c r="L6" s="40" t="s">
        <v>21</v>
      </c>
      <c r="M6" s="40" t="s">
        <v>21</v>
      </c>
      <c r="N6" s="40" t="s">
        <v>21</v>
      </c>
      <c r="O6" s="40" t="s">
        <v>21</v>
      </c>
      <c r="P6" s="39" t="s">
        <v>21</v>
      </c>
      <c r="Q6" s="41" t="s">
        <v>21</v>
      </c>
      <c r="R6" s="42" t="s">
        <v>23</v>
      </c>
      <c r="S6" s="43" t="s">
        <v>25</v>
      </c>
      <c r="T6" s="43" t="s">
        <v>25</v>
      </c>
      <c r="U6" s="116"/>
      <c r="V6" s="91"/>
    </row>
    <row r="7" spans="1:22" ht="12.75" customHeight="1">
      <c r="A7" s="78">
        <v>1</v>
      </c>
      <c r="B7" s="103" t="s">
        <v>31</v>
      </c>
      <c r="C7" s="29">
        <v>0.0005785879629629629</v>
      </c>
      <c r="D7" s="30">
        <v>0.0005490740740740741</v>
      </c>
      <c r="E7" s="31"/>
      <c r="F7" s="3"/>
      <c r="G7" s="4"/>
      <c r="H7" s="4"/>
      <c r="I7" s="4"/>
      <c r="J7" s="3"/>
      <c r="K7" s="4"/>
      <c r="L7" s="4"/>
      <c r="M7" s="4"/>
      <c r="N7" s="4"/>
      <c r="O7" s="4"/>
      <c r="P7" s="3"/>
      <c r="Q7" s="5"/>
      <c r="R7" s="19" t="str">
        <f aca="true" t="shared" si="0" ref="R7:R56">IF(SUM(C7:E7)=0," ",IF(OR(F7="N",G7="N",H7="N",I7="N",J7="N",K7="N",L7="N",M7="N",N7="N",O7="N",P7="N",Q7="N"),"N","P"))</f>
        <v>P</v>
      </c>
      <c r="S7" s="32">
        <f>IF(B7=" "," ",IF(SUM(C7:E7)=0," ",IF(R7="N","N",IF(OR(C7=0,D7=0,E7=0),MAX(C7:E7),MEDIAN(C7:E7))+SUM(F7:I7)/86400)))</f>
        <v>0.0005785879629629629</v>
      </c>
      <c r="T7" s="104">
        <f>IF(AND(S7=" ",S8=" ")," ",IF(OR(AND(S7="N",S8="N"),AND(S7="N",S8=" "),AND(S7=" ",S8="N")),"nepl. pokus",IF(OR(S7=0,S8=0),MAX(S7:S8),MIN(S7:S8))))</f>
        <v>0.00036516203703703705</v>
      </c>
      <c r="U7" s="105">
        <f>IF(T7="nepl. pokus",$U$3,T7)</f>
        <v>0.00036516203703703705</v>
      </c>
      <c r="V7" s="107">
        <f>IF(U7=" "," ",RANK(U7,$U$7:$U$66,1))</f>
        <v>18</v>
      </c>
    </row>
    <row r="8" spans="1:22" ht="12.75" customHeight="1">
      <c r="A8" s="79"/>
      <c r="B8" s="71"/>
      <c r="C8" s="6">
        <v>0.0002900462962962963</v>
      </c>
      <c r="D8" s="7">
        <v>0.00036516203703703705</v>
      </c>
      <c r="E8" s="8"/>
      <c r="F8" s="9"/>
      <c r="G8" s="10"/>
      <c r="H8" s="10"/>
      <c r="I8" s="10"/>
      <c r="J8" s="9"/>
      <c r="K8" s="10"/>
      <c r="L8" s="10"/>
      <c r="M8" s="10"/>
      <c r="N8" s="10"/>
      <c r="O8" s="10"/>
      <c r="P8" s="9"/>
      <c r="Q8" s="11"/>
      <c r="R8" s="27" t="str">
        <f t="shared" si="0"/>
        <v>P</v>
      </c>
      <c r="S8" s="12">
        <f>IF(B7=" "," ",IF(SUM(C8:E8)=0," ",IF(R8="N","N",IF(OR(C8=0,D8=0,E8=0),MAX(C8:E8),MEDIAN(C8:E8))+SUM(F8:I8)/86400)))</f>
        <v>0.00036516203703703705</v>
      </c>
      <c r="T8" s="72"/>
      <c r="U8" s="106"/>
      <c r="V8" s="108"/>
    </row>
    <row r="9" spans="1:22" ht="12.75" customHeight="1">
      <c r="A9" s="69">
        <v>2</v>
      </c>
      <c r="B9" s="76" t="s">
        <v>32</v>
      </c>
      <c r="C9" s="13">
        <v>0.0003994212962962962</v>
      </c>
      <c r="D9" s="14">
        <v>0.00039907407407407404</v>
      </c>
      <c r="E9" s="15"/>
      <c r="F9" s="16"/>
      <c r="G9" s="17"/>
      <c r="H9" s="17"/>
      <c r="I9" s="17"/>
      <c r="J9" s="16"/>
      <c r="K9" s="17"/>
      <c r="L9" s="17"/>
      <c r="M9" s="17"/>
      <c r="N9" s="17"/>
      <c r="O9" s="17"/>
      <c r="P9" s="16"/>
      <c r="Q9" s="18"/>
      <c r="R9" s="19" t="str">
        <f t="shared" si="0"/>
        <v>P</v>
      </c>
      <c r="S9" s="20">
        <f>IF(B9=" "," ",IF(SUM(C9:E9)=0," ",IF(R9="N","N",IF(OR(C9=0,D9=0,E9=0),MAX(C9:E9),MEDIAN(C9:E9))+SUM(F9:I9)/86400)))</f>
        <v>0.0003994212962962962</v>
      </c>
      <c r="T9" s="72">
        <f>IF(AND(S9=" ",S10=" ")," ",IF(OR(AND(S9="N",S10="N"),AND(S9="N",S10=" "),AND(S9=" ",S10="N")),"nepl. pokus",IF(OR(S9=0,S10=0),MAX(S9:S10),MIN(S9:S10))))</f>
        <v>0.0003994212962962962</v>
      </c>
      <c r="U9" s="73">
        <f>IF(T9="nepl. pokus",$U$3,T9)</f>
        <v>0.0003994212962962962</v>
      </c>
      <c r="V9" s="74">
        <f>IF(U9=" "," ",RANK(U9,$U$7:$U$66,1))</f>
        <v>24</v>
      </c>
    </row>
    <row r="10" spans="1:22" ht="12.75" customHeight="1">
      <c r="A10" s="69"/>
      <c r="B10" s="122"/>
      <c r="C10" s="21">
        <v>0.0003870370370370371</v>
      </c>
      <c r="D10" s="22">
        <v>0.0004108796296296296</v>
      </c>
      <c r="E10" s="23"/>
      <c r="F10" s="24"/>
      <c r="G10" s="25"/>
      <c r="H10" s="25"/>
      <c r="I10" s="25"/>
      <c r="J10" s="24"/>
      <c r="K10" s="25"/>
      <c r="L10" s="25"/>
      <c r="M10" s="25"/>
      <c r="N10" s="25"/>
      <c r="O10" s="25"/>
      <c r="P10" s="24"/>
      <c r="Q10" s="26"/>
      <c r="R10" s="27" t="str">
        <f t="shared" si="0"/>
        <v>P</v>
      </c>
      <c r="S10" s="12">
        <f>IF(B9=" "," ",IF(SUM(C10:E10)=0," ",IF(R10="N","N",IF(OR(C10=0,D10=0,E10=0),MAX(C10:E10),MEDIAN(C10:E10))+SUM(F10:I10)/86400)))</f>
        <v>0.0004108796296296296</v>
      </c>
      <c r="T10" s="72"/>
      <c r="U10" s="73"/>
      <c r="V10" s="75"/>
    </row>
    <row r="11" spans="1:22" ht="12.75" customHeight="1">
      <c r="A11" s="69">
        <v>3</v>
      </c>
      <c r="B11" s="70" t="s">
        <v>33</v>
      </c>
      <c r="C11" s="13">
        <v>0.0003484953703703704</v>
      </c>
      <c r="D11" s="14">
        <v>0.00034699074074074076</v>
      </c>
      <c r="E11" s="15"/>
      <c r="F11" s="16"/>
      <c r="G11" s="17"/>
      <c r="H11" s="17"/>
      <c r="I11" s="17"/>
      <c r="J11" s="16"/>
      <c r="K11" s="17"/>
      <c r="L11" s="17"/>
      <c r="M11" s="17"/>
      <c r="N11" s="17"/>
      <c r="O11" s="17"/>
      <c r="P11" s="16"/>
      <c r="Q11" s="18"/>
      <c r="R11" s="19" t="str">
        <f t="shared" si="0"/>
        <v>P</v>
      </c>
      <c r="S11" s="20">
        <f>IF(B11=" "," ",IF(SUM(C11:E11)=0," ",IF(R11="N","N",IF(OR(C11=0,D11=0,E11=0),MAX(C11:E11),MEDIAN(C11:E11))+SUM(F11:I11)/86400)))</f>
        <v>0.0003484953703703704</v>
      </c>
      <c r="T11" s="72">
        <f>IF(AND(S11=" ",S12=" ")," ",IF(OR(AND(S11="N",S12="N"),AND(S11="N",S12=" "),AND(S11=" ",S12="N")),"nepl. pokus",IF(OR(S11=0,S12=0),MAX(S11:S12),MIN(S11:S12))))</f>
        <v>0.0003484953703703704</v>
      </c>
      <c r="U11" s="73">
        <f>IF(T11="nepl. pokus",$U$3,T11)</f>
        <v>0.0003484953703703704</v>
      </c>
      <c r="V11" s="74">
        <f>IF(U11=" "," ",RANK(U11,$U$7:$U$66,1))</f>
        <v>14</v>
      </c>
    </row>
    <row r="12" spans="1:22" ht="12.75" customHeight="1" thickBot="1">
      <c r="A12" s="69"/>
      <c r="B12" s="71"/>
      <c r="C12" s="21">
        <v>0.0004391203703703703</v>
      </c>
      <c r="D12" s="22">
        <v>0.0004289351851851852</v>
      </c>
      <c r="E12" s="23"/>
      <c r="F12" s="24"/>
      <c r="G12" s="25"/>
      <c r="H12" s="25"/>
      <c r="I12" s="25"/>
      <c r="J12" s="24"/>
      <c r="K12" s="25"/>
      <c r="L12" s="25"/>
      <c r="M12" s="25"/>
      <c r="N12" s="25"/>
      <c r="O12" s="25"/>
      <c r="P12" s="24"/>
      <c r="Q12" s="26"/>
      <c r="R12" s="27" t="str">
        <f t="shared" si="0"/>
        <v>P</v>
      </c>
      <c r="S12" s="12">
        <f>IF(B11=" "," ",IF(SUM(C12:E12)=0," ",IF(R12="N","N",IF(OR(C12=0,D12=0,E12=0),MAX(C12:E12),MEDIAN(C12:E12))+SUM(F12:I12)/86400)))</f>
        <v>0.0004391203703703703</v>
      </c>
      <c r="T12" s="72"/>
      <c r="U12" s="73"/>
      <c r="V12" s="75"/>
    </row>
    <row r="13" spans="1:22" ht="12.75" customHeight="1">
      <c r="A13" s="78">
        <v>4</v>
      </c>
      <c r="B13" s="76" t="s">
        <v>34</v>
      </c>
      <c r="C13" s="13">
        <v>0.00033194444444444444</v>
      </c>
      <c r="D13" s="14">
        <v>0.0003438657407407408</v>
      </c>
      <c r="E13" s="15"/>
      <c r="F13" s="16"/>
      <c r="G13" s="17"/>
      <c r="H13" s="17"/>
      <c r="I13" s="17"/>
      <c r="J13" s="16"/>
      <c r="K13" s="17"/>
      <c r="L13" s="17"/>
      <c r="M13" s="17"/>
      <c r="N13" s="17"/>
      <c r="O13" s="17"/>
      <c r="P13" s="16"/>
      <c r="Q13" s="18"/>
      <c r="R13" s="19" t="str">
        <f t="shared" si="0"/>
        <v>P</v>
      </c>
      <c r="S13" s="20">
        <f>IF(B13=" "," ",IF(SUM(C13:E13)=0," ",IF(R13="N","N",IF(OR(C13=0,D13=0,E13=0),MAX(C13:E13),MEDIAN(C13:E13))+SUM(F13:I13)/86400)))</f>
        <v>0.0003438657407407408</v>
      </c>
      <c r="T13" s="72">
        <f>IF(AND(S13=" ",S14=" ")," ",IF(OR(AND(S13="N",S14="N"),AND(S13="N",S14=" "),AND(S13=" ",S14="N")),"nepl. pokus",IF(OR(S13=0,S14=0),MAX(S13:S14),MIN(S13:S14))))</f>
        <v>0.0003438657407407408</v>
      </c>
      <c r="U13" s="73">
        <f>IF(T13="nepl. pokus",$U$3,T13)</f>
        <v>0.0003438657407407408</v>
      </c>
      <c r="V13" s="74">
        <f>IF(U13=" "," ",RANK(U13,$U$7:$U$66,1))</f>
        <v>12</v>
      </c>
    </row>
    <row r="14" spans="1:22" ht="12.75" customHeight="1">
      <c r="A14" s="79"/>
      <c r="B14" s="122"/>
      <c r="C14" s="21">
        <v>0.0003321759259259259</v>
      </c>
      <c r="D14" s="22">
        <v>0.00036585648148148154</v>
      </c>
      <c r="E14" s="23"/>
      <c r="F14" s="24"/>
      <c r="G14" s="25"/>
      <c r="H14" s="25"/>
      <c r="I14" s="25"/>
      <c r="J14" s="24"/>
      <c r="K14" s="25"/>
      <c r="L14" s="25"/>
      <c r="M14" s="25"/>
      <c r="N14" s="25"/>
      <c r="O14" s="25"/>
      <c r="P14" s="24"/>
      <c r="Q14" s="26"/>
      <c r="R14" s="27" t="str">
        <f t="shared" si="0"/>
        <v>P</v>
      </c>
      <c r="S14" s="12">
        <f>IF(B13=" "," ",IF(SUM(C14:E14)=0," ",IF(R14="N","N",IF(OR(C14=0,D14=0,E14=0),MAX(C14:E14),MEDIAN(C14:E14))+SUM(F14:I14)/86400)))</f>
        <v>0.00036585648148148154</v>
      </c>
      <c r="T14" s="72"/>
      <c r="U14" s="73"/>
      <c r="V14" s="75"/>
    </row>
    <row r="15" spans="1:22" ht="12.75" customHeight="1">
      <c r="A15" s="69">
        <v>5</v>
      </c>
      <c r="B15" s="70" t="s">
        <v>35</v>
      </c>
      <c r="C15" s="13">
        <v>0.0003430555555555556</v>
      </c>
      <c r="D15" s="14">
        <v>0.0002997685185185185</v>
      </c>
      <c r="E15" s="15"/>
      <c r="F15" s="16"/>
      <c r="G15" s="17"/>
      <c r="H15" s="17"/>
      <c r="I15" s="17"/>
      <c r="J15" s="16"/>
      <c r="K15" s="17"/>
      <c r="L15" s="17"/>
      <c r="M15" s="17"/>
      <c r="N15" s="17"/>
      <c r="O15" s="17"/>
      <c r="P15" s="16"/>
      <c r="Q15" s="18"/>
      <c r="R15" s="19" t="str">
        <f t="shared" si="0"/>
        <v>P</v>
      </c>
      <c r="S15" s="20">
        <f>IF(B15=" "," ",IF(SUM(C15:E15)=0," ",IF(R15="N","N",IF(OR(C15=0,D15=0,E15=0),MAX(C15:E15),MEDIAN(C15:E15))+SUM(F15:I15)/86400)))</f>
        <v>0.0003430555555555556</v>
      </c>
      <c r="T15" s="72">
        <f>IF(AND(S15=" ",S16=" ")," ",IF(OR(AND(S15="N",S16="N"),AND(S15="N",S16=" "),AND(S15=" ",S16="N")),"nepl. pokus",IF(OR(S15=0,S16=0),MAX(S15:S16),MIN(S15:S16))))</f>
        <v>0.00030856481481481485</v>
      </c>
      <c r="U15" s="73">
        <f>IF(T15="nepl. pokus",$U$3,T15)</f>
        <v>0.00030856481481481485</v>
      </c>
      <c r="V15" s="74">
        <f>IF(U15=" "," ",RANK(U15,$U$7:$U$66,1))</f>
        <v>5</v>
      </c>
    </row>
    <row r="16" spans="1:22" ht="12.75" customHeight="1">
      <c r="A16" s="69"/>
      <c r="B16" s="71"/>
      <c r="C16" s="21">
        <v>0.00030833333333333337</v>
      </c>
      <c r="D16" s="22">
        <v>0.00030856481481481485</v>
      </c>
      <c r="E16" s="23"/>
      <c r="F16" s="24"/>
      <c r="G16" s="25"/>
      <c r="H16" s="25"/>
      <c r="I16" s="25"/>
      <c r="J16" s="24"/>
      <c r="K16" s="25"/>
      <c r="L16" s="25"/>
      <c r="M16" s="25"/>
      <c r="N16" s="25"/>
      <c r="O16" s="25"/>
      <c r="P16" s="24"/>
      <c r="Q16" s="26"/>
      <c r="R16" s="27" t="str">
        <f t="shared" si="0"/>
        <v>P</v>
      </c>
      <c r="S16" s="12">
        <f>IF(B15=" "," ",IF(SUM(C16:E16)=0," ",IF(R16="N","N",IF(OR(C16=0,D16=0,E16=0),MAX(C16:E16),MEDIAN(C16:E16))+SUM(F16:I16)/86400)))</f>
        <v>0.00030856481481481485</v>
      </c>
      <c r="T16" s="72"/>
      <c r="U16" s="73"/>
      <c r="V16" s="75"/>
    </row>
    <row r="17" spans="1:22" ht="12.75" customHeight="1">
      <c r="A17" s="69">
        <v>6</v>
      </c>
      <c r="B17" s="76" t="s">
        <v>36</v>
      </c>
      <c r="C17" s="13">
        <v>0.0005243055555555555</v>
      </c>
      <c r="D17" s="14">
        <v>0.00044479166666666663</v>
      </c>
      <c r="E17" s="15"/>
      <c r="F17" s="16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8"/>
      <c r="R17" s="19" t="str">
        <f t="shared" si="0"/>
        <v>P</v>
      </c>
      <c r="S17" s="20">
        <f>IF(B17=" "," ",IF(SUM(C17:E17)=0," ",IF(R17="N","N",IF(OR(C17=0,D17=0,E17=0),MAX(C17:E17),MEDIAN(C17:E17))+SUM(F17:I17)/86400)))</f>
        <v>0.0005243055555555555</v>
      </c>
      <c r="T17" s="72">
        <f>IF(AND(S17=" ",S18=" ")," ",IF(OR(AND(S17="N",S18="N"),AND(S17="N",S18=" "),AND(S17=" ",S18="N")),"nepl. pokus",IF(OR(S17=0,S18=0),MAX(S17:S18),MIN(S17:S18))))</f>
        <v>0.00039074074074074076</v>
      </c>
      <c r="U17" s="73">
        <f>IF(T17="nepl. pokus",$U$3,T17)</f>
        <v>0.00039074074074074076</v>
      </c>
      <c r="V17" s="74">
        <f>IF(U17=" "," ",RANK(U17,$U$7:$U$66,1))</f>
        <v>22</v>
      </c>
    </row>
    <row r="18" spans="1:22" ht="12.75" customHeight="1" thickBot="1">
      <c r="A18" s="69"/>
      <c r="B18" s="122"/>
      <c r="C18" s="21">
        <v>0.00039074074074074076</v>
      </c>
      <c r="D18" s="22">
        <v>0.00036504629629629626</v>
      </c>
      <c r="E18" s="23"/>
      <c r="F18" s="24"/>
      <c r="G18" s="25"/>
      <c r="H18" s="25"/>
      <c r="I18" s="25"/>
      <c r="J18" s="24"/>
      <c r="K18" s="25"/>
      <c r="L18" s="25"/>
      <c r="M18" s="25"/>
      <c r="N18" s="25"/>
      <c r="O18" s="25"/>
      <c r="P18" s="24"/>
      <c r="Q18" s="26"/>
      <c r="R18" s="27" t="str">
        <f t="shared" si="0"/>
        <v>P</v>
      </c>
      <c r="S18" s="12">
        <f>IF(B17=" "," ",IF(SUM(C18:E18)=0," ",IF(R18="N","N",IF(OR(C18=0,D18=0,E18=0),MAX(C18:E18),MEDIAN(C18:E18))+SUM(F18:I18)/86400)))</f>
        <v>0.00039074074074074076</v>
      </c>
      <c r="T18" s="72"/>
      <c r="U18" s="73"/>
      <c r="V18" s="75"/>
    </row>
    <row r="19" spans="1:22" ht="12.75" customHeight="1">
      <c r="A19" s="78">
        <v>7</v>
      </c>
      <c r="B19" s="123" t="s">
        <v>37</v>
      </c>
      <c r="C19" s="13">
        <v>0.0007471064814814815</v>
      </c>
      <c r="D19" s="14">
        <v>0.0008005787037037036</v>
      </c>
      <c r="E19" s="15"/>
      <c r="F19" s="16"/>
      <c r="G19" s="17"/>
      <c r="H19" s="17"/>
      <c r="I19" s="17"/>
      <c r="J19" s="16"/>
      <c r="K19" s="17"/>
      <c r="L19" s="17"/>
      <c r="M19" s="17"/>
      <c r="N19" s="17"/>
      <c r="O19" s="17"/>
      <c r="P19" s="16"/>
      <c r="Q19" s="18"/>
      <c r="R19" s="19" t="str">
        <f t="shared" si="0"/>
        <v>P</v>
      </c>
      <c r="S19" s="20">
        <f>IF(B19=" "," ",IF(SUM(C19:E19)=0," ",IF(R19="N","N",IF(OR(C19=0,D19=0,E19=0),MAX(C19:E19),MEDIAN(C19:E19))+SUM(F19:I19)/86400)))</f>
        <v>0.0008005787037037036</v>
      </c>
      <c r="T19" s="72">
        <f>IF(AND(S19=" ",S20=" ")," ",IF(OR(AND(S19="N",S20="N"),AND(S19="N",S20=" "),AND(S19=" ",S20="N")),"nepl. pokus",IF(OR(S19=0,S20=0),MAX(S19:S20),MIN(S19:S20))))</f>
        <v>0.00034814814814814816</v>
      </c>
      <c r="U19" s="73">
        <f>IF(T19="nepl. pokus",$U$3,T19)</f>
        <v>0.00034814814814814816</v>
      </c>
      <c r="V19" s="74">
        <f>IF(U19=" "," ",RANK(U19,$U$7:$U$66,1))</f>
        <v>13</v>
      </c>
    </row>
    <row r="20" spans="1:22" ht="12.75" customHeight="1">
      <c r="A20" s="79"/>
      <c r="B20" s="123"/>
      <c r="C20" s="21">
        <v>0.0003273148148148148</v>
      </c>
      <c r="D20" s="22">
        <v>0.00034814814814814816</v>
      </c>
      <c r="E20" s="23"/>
      <c r="F20" s="24"/>
      <c r="G20" s="25"/>
      <c r="H20" s="25"/>
      <c r="I20" s="25"/>
      <c r="J20" s="24"/>
      <c r="K20" s="25"/>
      <c r="L20" s="25"/>
      <c r="M20" s="25"/>
      <c r="N20" s="25"/>
      <c r="O20" s="25"/>
      <c r="P20" s="24"/>
      <c r="Q20" s="26"/>
      <c r="R20" s="27" t="str">
        <f t="shared" si="0"/>
        <v>P</v>
      </c>
      <c r="S20" s="12">
        <f>IF(B19=" "," ",IF(SUM(C20:E20)=0," ",IF(R20="N","N",IF(OR(C20=0,D20=0,E20=0),MAX(C20:E20),MEDIAN(C20:E20))+SUM(F20:I20)/86400)))</f>
        <v>0.00034814814814814816</v>
      </c>
      <c r="T20" s="72"/>
      <c r="U20" s="73"/>
      <c r="V20" s="75"/>
    </row>
    <row r="21" spans="1:22" ht="12.75" customHeight="1">
      <c r="A21" s="69">
        <v>8</v>
      </c>
      <c r="B21" s="76" t="s">
        <v>38</v>
      </c>
      <c r="C21" s="13">
        <v>0.00033877314814814816</v>
      </c>
      <c r="D21" s="14">
        <v>0.00031180555555555557</v>
      </c>
      <c r="E21" s="15"/>
      <c r="F21" s="16"/>
      <c r="G21" s="17"/>
      <c r="H21" s="17"/>
      <c r="I21" s="17"/>
      <c r="J21" s="16"/>
      <c r="K21" s="17"/>
      <c r="L21" s="17"/>
      <c r="M21" s="17"/>
      <c r="N21" s="17"/>
      <c r="O21" s="17"/>
      <c r="P21" s="16"/>
      <c r="Q21" s="18"/>
      <c r="R21" s="19" t="str">
        <f t="shared" si="0"/>
        <v>P</v>
      </c>
      <c r="S21" s="20">
        <f>IF(B21=" "," ",IF(SUM(C21:E21)=0," ",IF(R21="N","N",IF(OR(C21=0,D21=0,E21=0),MAX(C21:E21),MEDIAN(C21:E21))+SUM(F21:I21)/86400)))</f>
        <v>0.00033877314814814816</v>
      </c>
      <c r="T21" s="72">
        <f>IF(AND(S21=" ",S22=" ")," ",IF(OR(AND(S21="N",S22="N"),AND(S21="N",S22=" "),AND(S21=" ",S22="N")),"nepl. pokus",IF(OR(S21=0,S22=0),MAX(S21:S22),MIN(S21:S22))))</f>
        <v>0.00033877314814814816</v>
      </c>
      <c r="U21" s="73">
        <f>IF(T21="nepl. pokus",$U$3,T21)</f>
        <v>0.00033877314814814816</v>
      </c>
      <c r="V21" s="74">
        <f>IF(U21=" "," ",RANK(U21,$U$7:$U$66,1))</f>
        <v>11</v>
      </c>
    </row>
    <row r="22" spans="1:22" ht="12.75" customHeight="1">
      <c r="A22" s="69"/>
      <c r="B22" s="122"/>
      <c r="C22" s="21">
        <v>0.0003489583333333333</v>
      </c>
      <c r="D22" s="22">
        <v>0.0003414351851851851</v>
      </c>
      <c r="E22" s="23"/>
      <c r="F22" s="24"/>
      <c r="G22" s="25"/>
      <c r="H22" s="25"/>
      <c r="I22" s="25"/>
      <c r="J22" s="24"/>
      <c r="K22" s="25"/>
      <c r="L22" s="25"/>
      <c r="M22" s="25"/>
      <c r="N22" s="25"/>
      <c r="O22" s="25"/>
      <c r="P22" s="24"/>
      <c r="Q22" s="26"/>
      <c r="R22" s="27" t="str">
        <f t="shared" si="0"/>
        <v>P</v>
      </c>
      <c r="S22" s="12">
        <f>IF(B21=" "," ",IF(SUM(C22:E22)=0," ",IF(R22="N","N",IF(OR(C22=0,D22=0,E22=0),MAX(C22:E22),MEDIAN(C22:E22))+SUM(F22:I22)/86400)))</f>
        <v>0.0003489583333333333</v>
      </c>
      <c r="T22" s="72"/>
      <c r="U22" s="73"/>
      <c r="V22" s="75"/>
    </row>
    <row r="23" spans="1:22" ht="12.75" customHeight="1">
      <c r="A23" s="69">
        <v>9</v>
      </c>
      <c r="B23" s="123" t="s">
        <v>39</v>
      </c>
      <c r="C23" s="13">
        <v>0.0002950231481481481</v>
      </c>
      <c r="D23" s="14">
        <v>0.0002997685185185185</v>
      </c>
      <c r="E23" s="15"/>
      <c r="F23" s="16"/>
      <c r="G23" s="17"/>
      <c r="H23" s="17"/>
      <c r="I23" s="17"/>
      <c r="J23" s="16"/>
      <c r="K23" s="17"/>
      <c r="L23" s="17"/>
      <c r="M23" s="17"/>
      <c r="N23" s="17"/>
      <c r="O23" s="17"/>
      <c r="P23" s="16"/>
      <c r="Q23" s="18"/>
      <c r="R23" s="19" t="str">
        <f t="shared" si="0"/>
        <v>P</v>
      </c>
      <c r="S23" s="20">
        <f>IF(B23=" "," ",IF(SUM(C23:E23)=0," ",IF(R23="N","N",IF(OR(C23=0,D23=0,E23=0),MAX(C23:E23),MEDIAN(C23:E23))+SUM(F23:I23)/86400)))</f>
        <v>0.0002997685185185185</v>
      </c>
      <c r="T23" s="72">
        <f>IF(AND(S23=" ",S24=" ")," ",IF(OR(AND(S23="N",S24="N"),AND(S23="N",S24=" "),AND(S23=" ",S24="N")),"nepl. pokus",IF(OR(S23=0,S24=0),MAX(S23:S24),MIN(S23:S24))))</f>
        <v>0.0002997685185185185</v>
      </c>
      <c r="U23" s="73">
        <f>IF(T23="nepl. pokus",$U$3,T23)</f>
        <v>0.0002997685185185185</v>
      </c>
      <c r="V23" s="74">
        <f>IF(U23=" "," ",RANK(U23,$U$7:$U$66,1))</f>
        <v>2</v>
      </c>
    </row>
    <row r="24" spans="1:22" ht="12.75" customHeight="1" thickBot="1">
      <c r="A24" s="69"/>
      <c r="B24" s="123"/>
      <c r="C24" s="21">
        <v>999</v>
      </c>
      <c r="D24" s="22"/>
      <c r="E24" s="23"/>
      <c r="F24" s="24"/>
      <c r="G24" s="25"/>
      <c r="H24" s="25"/>
      <c r="I24" s="25"/>
      <c r="J24" s="24"/>
      <c r="K24" s="25"/>
      <c r="L24" s="25" t="s">
        <v>21</v>
      </c>
      <c r="M24" s="25"/>
      <c r="N24" s="25"/>
      <c r="O24" s="25"/>
      <c r="P24" s="24"/>
      <c r="Q24" s="26"/>
      <c r="R24" s="27" t="str">
        <f t="shared" si="0"/>
        <v>N</v>
      </c>
      <c r="S24" s="12" t="str">
        <f>IF(B23=" "," ",IF(SUM(C24:E24)=0," ",IF(R24="N","N",IF(OR(C24=0,D24=0,E24=0),MAX(C24:E24),MEDIAN(C24:E24))+SUM(F24:I24)/86400)))</f>
        <v>N</v>
      </c>
      <c r="T24" s="72"/>
      <c r="U24" s="73"/>
      <c r="V24" s="75"/>
    </row>
    <row r="25" spans="1:22" ht="12.75" customHeight="1">
      <c r="A25" s="78">
        <v>10</v>
      </c>
      <c r="B25" s="76" t="s">
        <v>40</v>
      </c>
      <c r="C25" s="13">
        <v>0.00030092592592592595</v>
      </c>
      <c r="D25" s="14">
        <v>0.00031493055555555555</v>
      </c>
      <c r="E25" s="15"/>
      <c r="F25" s="16"/>
      <c r="G25" s="17"/>
      <c r="H25" s="17"/>
      <c r="I25" s="17"/>
      <c r="J25" s="16"/>
      <c r="K25" s="17"/>
      <c r="L25" s="17"/>
      <c r="M25" s="17"/>
      <c r="N25" s="17"/>
      <c r="O25" s="17"/>
      <c r="P25" s="16"/>
      <c r="Q25" s="18"/>
      <c r="R25" s="19" t="str">
        <f t="shared" si="0"/>
        <v>P</v>
      </c>
      <c r="S25" s="20">
        <f>IF(B25=" "," ",IF(SUM(C25:E25)=0," ",IF(R25="N","N",IF(OR(C25=0,D25=0,E25=0),MAX(C25:E25),MEDIAN(C25:E25))+SUM(F25:I25)/86400)))</f>
        <v>0.00031493055555555555</v>
      </c>
      <c r="T25" s="72">
        <f>IF(AND(S25=" ",S26=" ")," ",IF(OR(AND(S25="N",S26="N"),AND(S25="N",S26=" "),AND(S25=" ",S26="N")),"nepl. pokus",IF(OR(S25=0,S26=0),MAX(S25:S26),MIN(S25:S26))))</f>
        <v>0.00031493055555555555</v>
      </c>
      <c r="U25" s="73">
        <f>IF(T25="nepl. pokus",$U$3,T25)</f>
        <v>0.00031493055555555555</v>
      </c>
      <c r="V25" s="74">
        <f>IF(U25=" "," ",RANK(U25,$U$7:$U$66,1))</f>
        <v>6</v>
      </c>
    </row>
    <row r="26" spans="1:22" ht="12.75" customHeight="1">
      <c r="A26" s="79"/>
      <c r="B26" s="122"/>
      <c r="C26" s="21">
        <v>0.00029872685185185183</v>
      </c>
      <c r="D26" s="22">
        <v>0.00038715277777777777</v>
      </c>
      <c r="E26" s="23"/>
      <c r="F26" s="24"/>
      <c r="G26" s="25"/>
      <c r="H26" s="25"/>
      <c r="I26" s="25"/>
      <c r="J26" s="24"/>
      <c r="K26" s="25"/>
      <c r="L26" s="25"/>
      <c r="M26" s="25"/>
      <c r="N26" s="25"/>
      <c r="O26" s="25"/>
      <c r="P26" s="24"/>
      <c r="Q26" s="26"/>
      <c r="R26" s="27" t="str">
        <f t="shared" si="0"/>
        <v>P</v>
      </c>
      <c r="S26" s="12">
        <f>IF(B25=" "," ",IF(SUM(C26:E26)=0," ",IF(R26="N","N",IF(OR(C26=0,D26=0,E26=0),MAX(C26:E26),MEDIAN(C26:E26))+SUM(F26:I26)/86400)))</f>
        <v>0.00038715277777777777</v>
      </c>
      <c r="T26" s="72"/>
      <c r="U26" s="73"/>
      <c r="V26" s="75"/>
    </row>
    <row r="27" spans="1:22" ht="12.75" customHeight="1">
      <c r="A27" s="69">
        <v>11</v>
      </c>
      <c r="B27" s="70" t="s">
        <v>41</v>
      </c>
      <c r="C27" s="13">
        <v>0.0008571759259259258</v>
      </c>
      <c r="D27" s="14">
        <v>0.000846875</v>
      </c>
      <c r="E27" s="15"/>
      <c r="F27" s="16"/>
      <c r="G27" s="17"/>
      <c r="H27" s="17"/>
      <c r="I27" s="17"/>
      <c r="J27" s="16"/>
      <c r="K27" s="17"/>
      <c r="L27" s="17"/>
      <c r="M27" s="17"/>
      <c r="N27" s="17"/>
      <c r="O27" s="17"/>
      <c r="P27" s="16"/>
      <c r="Q27" s="18"/>
      <c r="R27" s="19" t="str">
        <f t="shared" si="0"/>
        <v>P</v>
      </c>
      <c r="S27" s="20">
        <f>IF(B27=" "," ",IF(SUM(C27:E27)=0," ",IF(R27="N","N",IF(OR(C27=0,D27=0,E27=0),MAX(C27:E27),MEDIAN(C27:E27))+SUM(F27:I27)/86400)))</f>
        <v>0.0008571759259259258</v>
      </c>
      <c r="T27" s="72">
        <f>IF(AND(S27=" ",S28=" ")," ",IF(OR(AND(S27="N",S28="N"),AND(S27="N",S28=" "),AND(S27=" ",S28="N")),"nepl. pokus",IF(OR(S27=0,S28=0),MAX(S27:S28),MIN(S27:S28))))</f>
        <v>0.0002945601851851852</v>
      </c>
      <c r="U27" s="73">
        <f>IF(T27="nepl. pokus",$U$3,T27)</f>
        <v>0.0002945601851851852</v>
      </c>
      <c r="V27" s="74">
        <f>IF(U27=" "," ",RANK(U27,$U$7:$U$66,1))</f>
        <v>1</v>
      </c>
    </row>
    <row r="28" spans="1:22" ht="12.75" customHeight="1">
      <c r="A28" s="69"/>
      <c r="B28" s="71"/>
      <c r="C28" s="21">
        <v>0.0002945601851851852</v>
      </c>
      <c r="D28" s="22">
        <v>0.00028842592592592597</v>
      </c>
      <c r="E28" s="23"/>
      <c r="F28" s="24"/>
      <c r="G28" s="25"/>
      <c r="H28" s="25"/>
      <c r="I28" s="25"/>
      <c r="J28" s="24"/>
      <c r="K28" s="25"/>
      <c r="L28" s="25"/>
      <c r="M28" s="25"/>
      <c r="N28" s="25"/>
      <c r="O28" s="25"/>
      <c r="P28" s="24"/>
      <c r="Q28" s="26"/>
      <c r="R28" s="27" t="str">
        <f t="shared" si="0"/>
        <v>P</v>
      </c>
      <c r="S28" s="12">
        <f>IF(B27=" "," ",IF(SUM(C28:E28)=0," ",IF(R28="N","N",IF(OR(C28=0,D28=0,E28=0),MAX(C28:E28),MEDIAN(C28:E28))+SUM(F28:I28)/86400)))</f>
        <v>0.0002945601851851852</v>
      </c>
      <c r="T28" s="72"/>
      <c r="U28" s="73"/>
      <c r="V28" s="75"/>
    </row>
    <row r="29" spans="1:22" ht="12.75" customHeight="1">
      <c r="A29" s="69">
        <v>12</v>
      </c>
      <c r="B29" s="76" t="s">
        <v>42</v>
      </c>
      <c r="C29" s="13">
        <v>0.0003537037037037037</v>
      </c>
      <c r="D29" s="14">
        <v>0.00032199074074074074</v>
      </c>
      <c r="E29" s="15"/>
      <c r="F29" s="16"/>
      <c r="G29" s="17"/>
      <c r="H29" s="17"/>
      <c r="I29" s="17"/>
      <c r="J29" s="16"/>
      <c r="K29" s="17"/>
      <c r="L29" s="17"/>
      <c r="M29" s="17"/>
      <c r="N29" s="17"/>
      <c r="O29" s="17"/>
      <c r="P29" s="16"/>
      <c r="Q29" s="18"/>
      <c r="R29" s="19" t="str">
        <f t="shared" si="0"/>
        <v>P</v>
      </c>
      <c r="S29" s="20">
        <f>IF(B29=" "," ",IF(SUM(C29:E29)=0," ",IF(R29="N","N",IF(OR(C29=0,D29=0,E29=0),MAX(C29:E29),MEDIAN(C29:E29))+SUM(F29:I29)/86400)))</f>
        <v>0.0003537037037037037</v>
      </c>
      <c r="T29" s="72">
        <f>IF(AND(S29=" ",S30=" ")," ",IF(OR(AND(S29="N",S30="N"),AND(S29="N",S30=" "),AND(S29=" ",S30="N")),"nepl. pokus",IF(OR(S29=0,S30=0),MAX(S29:S30),MIN(S29:S30))))</f>
        <v>0.00031608796296296295</v>
      </c>
      <c r="U29" s="73">
        <f>IF(T29="nepl. pokus",$U$3,T29)</f>
        <v>0.00031608796296296295</v>
      </c>
      <c r="V29" s="74">
        <f>IF(U29=" "," ",RANK(U29,$U$7:$U$66,1))</f>
        <v>7</v>
      </c>
    </row>
    <row r="30" spans="1:22" ht="12.75" customHeight="1" thickBot="1">
      <c r="A30" s="69"/>
      <c r="B30" s="122"/>
      <c r="C30" s="21">
        <v>0.0003106481481481481</v>
      </c>
      <c r="D30" s="22">
        <v>0.00031608796296296295</v>
      </c>
      <c r="E30" s="23"/>
      <c r="F30" s="24"/>
      <c r="G30" s="25"/>
      <c r="H30" s="25"/>
      <c r="I30" s="25"/>
      <c r="J30" s="24"/>
      <c r="K30" s="25"/>
      <c r="L30" s="25"/>
      <c r="M30" s="25"/>
      <c r="N30" s="25"/>
      <c r="O30" s="25"/>
      <c r="P30" s="24"/>
      <c r="Q30" s="26"/>
      <c r="R30" s="27" t="str">
        <f t="shared" si="0"/>
        <v>P</v>
      </c>
      <c r="S30" s="12">
        <f>IF(B29=" "," ",IF(SUM(C30:E30)=0," ",IF(R30="N","N",IF(OR(C30=0,D30=0,E30=0),MAX(C30:E30),MEDIAN(C30:E30))+SUM(F30:I30)/86400)))</f>
        <v>0.00031608796296296295</v>
      </c>
      <c r="T30" s="72"/>
      <c r="U30" s="73"/>
      <c r="V30" s="75"/>
    </row>
    <row r="31" spans="1:22" ht="12.75" customHeight="1">
      <c r="A31" s="78">
        <v>13</v>
      </c>
      <c r="B31" s="70" t="s">
        <v>43</v>
      </c>
      <c r="C31" s="13">
        <v>999</v>
      </c>
      <c r="D31" s="14"/>
      <c r="E31" s="15"/>
      <c r="F31" s="16"/>
      <c r="G31" s="17"/>
      <c r="H31" s="17"/>
      <c r="I31" s="17"/>
      <c r="J31" s="16"/>
      <c r="K31" s="17"/>
      <c r="L31" s="17" t="s">
        <v>21</v>
      </c>
      <c r="M31" s="17"/>
      <c r="N31" s="17"/>
      <c r="O31" s="17"/>
      <c r="P31" s="16"/>
      <c r="Q31" s="18"/>
      <c r="R31" s="19" t="str">
        <f t="shared" si="0"/>
        <v>N</v>
      </c>
      <c r="S31" s="20" t="str">
        <f>IF(B31=" "," ",IF(SUM(C31:E31)=0," ",IF(R31="N","N",IF(OR(C31=0,D31=0,E31=0),MAX(C31:E31),MEDIAN(C31:E31))+SUM(F31:I31)/86400)))</f>
        <v>N</v>
      </c>
      <c r="T31" s="72">
        <f>IF(AND(S31=" ",S32=" ")," ",IF(OR(AND(S31="N",S32="N"),AND(S31="N",S32=" "),AND(S31=" ",S32="N")),"nepl. pokus",IF(OR(S31=0,S32=0),MAX(S31:S32),MIN(S31:S32))))</f>
        <v>0.000758912037037037</v>
      </c>
      <c r="U31" s="73">
        <f>IF(T31="nepl. pokus",$U$3,T31)</f>
        <v>0.000758912037037037</v>
      </c>
      <c r="V31" s="74">
        <f>IF(U31=" "," ",RANK(U31,$U$7:$U$66,1))</f>
        <v>29</v>
      </c>
    </row>
    <row r="32" spans="1:22" ht="12.75" customHeight="1">
      <c r="A32" s="79"/>
      <c r="B32" s="71"/>
      <c r="C32" s="21">
        <v>0.0006826388888888889</v>
      </c>
      <c r="D32" s="22">
        <v>0.000758912037037037</v>
      </c>
      <c r="E32" s="23"/>
      <c r="F32" s="24"/>
      <c r="G32" s="25"/>
      <c r="H32" s="25"/>
      <c r="I32" s="25"/>
      <c r="J32" s="24"/>
      <c r="K32" s="25"/>
      <c r="L32" s="25"/>
      <c r="M32" s="25"/>
      <c r="N32" s="25"/>
      <c r="O32" s="25"/>
      <c r="P32" s="24"/>
      <c r="Q32" s="26"/>
      <c r="R32" s="27" t="str">
        <f t="shared" si="0"/>
        <v>P</v>
      </c>
      <c r="S32" s="12">
        <f>IF(B31=" "," ",IF(SUM(C32:E32)=0," ",IF(R32="N","N",IF(OR(C32=0,D32=0,E32=0),MAX(C32:E32),MEDIAN(C32:E32))+SUM(F32:I32)/86400)))</f>
        <v>0.000758912037037037</v>
      </c>
      <c r="T32" s="72"/>
      <c r="U32" s="73"/>
      <c r="V32" s="75"/>
    </row>
    <row r="33" spans="1:22" ht="12.75" customHeight="1">
      <c r="A33" s="69">
        <v>14</v>
      </c>
      <c r="B33" s="76" t="s">
        <v>44</v>
      </c>
      <c r="C33" s="13">
        <v>0.0003754629629629629</v>
      </c>
      <c r="D33" s="14">
        <v>0.00036898148148148147</v>
      </c>
      <c r="E33" s="15"/>
      <c r="F33" s="16"/>
      <c r="G33" s="17"/>
      <c r="H33" s="17"/>
      <c r="I33" s="17"/>
      <c r="J33" s="16"/>
      <c r="K33" s="17"/>
      <c r="L33" s="17"/>
      <c r="M33" s="17"/>
      <c r="N33" s="17" t="s">
        <v>21</v>
      </c>
      <c r="O33" s="17"/>
      <c r="P33" s="16"/>
      <c r="Q33" s="18"/>
      <c r="R33" s="19" t="str">
        <f t="shared" si="0"/>
        <v>N</v>
      </c>
      <c r="S33" s="20" t="str">
        <f>IF(B33=" "," ",IF(SUM(C33:E33)=0," ",IF(R33="N","N",IF(OR(C33=0,D33=0,E33=0),MAX(C33:E33),MEDIAN(C33:E33))+SUM(F33:I33)/86400)))</f>
        <v>N</v>
      </c>
      <c r="T33" s="72">
        <f>IF(AND(S33=" ",S34=" ")," ",IF(OR(AND(S33="N",S34="N"),AND(S33="N",S34=" "),AND(S33=" ",S34="N")),"nepl. pokus",IF(OR(S33=0,S34=0),MAX(S33:S34),MIN(S33:S34))))</f>
        <v>0.00040659722222222226</v>
      </c>
      <c r="U33" s="73">
        <f>IF(T33="nepl. pokus",$U$3,T33)</f>
        <v>0.00040659722222222226</v>
      </c>
      <c r="V33" s="74">
        <f>IF(U33=" "," ",RANK(U33,$U$7:$U$66,1))</f>
        <v>25</v>
      </c>
    </row>
    <row r="34" spans="1:22" ht="12.75" customHeight="1" thickBot="1">
      <c r="A34" s="69"/>
      <c r="B34" s="77"/>
      <c r="C34" s="21">
        <v>0.00038298611111111123</v>
      </c>
      <c r="D34" s="22">
        <v>0.00040659722222222226</v>
      </c>
      <c r="E34" s="23"/>
      <c r="F34" s="24"/>
      <c r="G34" s="25"/>
      <c r="H34" s="25"/>
      <c r="I34" s="25"/>
      <c r="J34" s="24"/>
      <c r="K34" s="25"/>
      <c r="L34" s="25"/>
      <c r="M34" s="25"/>
      <c r="N34" s="25"/>
      <c r="O34" s="25"/>
      <c r="P34" s="24"/>
      <c r="Q34" s="26"/>
      <c r="R34" s="27" t="str">
        <f t="shared" si="0"/>
        <v>P</v>
      </c>
      <c r="S34" s="12">
        <f>IF(B33=" "," ",IF(SUM(C34:E34)=0," ",IF(R34="N","N",IF(OR(C34=0,D34=0,E34=0),MAX(C34:E34),MEDIAN(C34:E34))+SUM(F34:I34)/86400)))</f>
        <v>0.00040659722222222226</v>
      </c>
      <c r="T34" s="72"/>
      <c r="U34" s="73"/>
      <c r="V34" s="75"/>
    </row>
    <row r="35" spans="1:22" ht="12.75" customHeight="1">
      <c r="A35" s="69">
        <v>15</v>
      </c>
      <c r="B35" s="70" t="s">
        <v>45</v>
      </c>
      <c r="C35" s="13">
        <v>0.0003057870370370371</v>
      </c>
      <c r="D35" s="14">
        <v>0.0003274305555555556</v>
      </c>
      <c r="E35" s="15"/>
      <c r="F35" s="16"/>
      <c r="G35" s="17"/>
      <c r="H35" s="17"/>
      <c r="I35" s="17"/>
      <c r="J35" s="16"/>
      <c r="K35" s="17"/>
      <c r="L35" s="17"/>
      <c r="M35" s="17"/>
      <c r="N35" s="17"/>
      <c r="O35" s="17"/>
      <c r="P35" s="16"/>
      <c r="Q35" s="18"/>
      <c r="R35" s="19" t="str">
        <f t="shared" si="0"/>
        <v>P</v>
      </c>
      <c r="S35" s="20">
        <f>IF(B35=" "," ",IF(SUM(C35:E35)=0," ",IF(R35="N","N",IF(OR(C35=0,D35=0,E35=0),MAX(C35:E35),MEDIAN(C35:E35))+SUM(F35:I35)/86400)))</f>
        <v>0.0003274305555555556</v>
      </c>
      <c r="T35" s="72">
        <f>IF(AND(S35=" ",S36=" ")," ",IF(OR(AND(S35="N",S36="N"),AND(S35="N",S36=" "),AND(S35=" ",S36="N")),"nepl. pokus",IF(OR(S35=0,S36=0),MAX(S35:S36),MIN(S35:S36))))</f>
        <v>0.0003180555555555556</v>
      </c>
      <c r="U35" s="73">
        <f>IF(T35="nepl. pokus",$U$3,T35)</f>
        <v>0.0003180555555555556</v>
      </c>
      <c r="V35" s="74">
        <f>IF(U35=" "," ",RANK(U35,$U$7:$U$66,1))</f>
        <v>8</v>
      </c>
    </row>
    <row r="36" spans="1:22" ht="12.75" customHeight="1" thickBot="1">
      <c r="A36" s="69"/>
      <c r="B36" s="71"/>
      <c r="C36" s="21">
        <v>0.0003180555555555556</v>
      </c>
      <c r="D36" s="22">
        <v>0.0002997685185185185</v>
      </c>
      <c r="E36" s="23"/>
      <c r="F36" s="24"/>
      <c r="G36" s="25"/>
      <c r="H36" s="25"/>
      <c r="I36" s="25"/>
      <c r="J36" s="24"/>
      <c r="K36" s="25"/>
      <c r="L36" s="25"/>
      <c r="M36" s="25"/>
      <c r="N36" s="25"/>
      <c r="O36" s="25"/>
      <c r="P36" s="24"/>
      <c r="Q36" s="26"/>
      <c r="R36" s="27" t="str">
        <f t="shared" si="0"/>
        <v>P</v>
      </c>
      <c r="S36" s="12">
        <f>IF(B35=" "," ",IF(SUM(C36:E36)=0," ",IF(R36="N","N",IF(OR(C36=0,D36=0,E36=0),MAX(C36:E36),MEDIAN(C36:E36))+SUM(F36:I36)/86400)))</f>
        <v>0.0003180555555555556</v>
      </c>
      <c r="T36" s="72"/>
      <c r="U36" s="73"/>
      <c r="V36" s="75"/>
    </row>
    <row r="37" spans="1:22" ht="12.75" customHeight="1">
      <c r="A37" s="78">
        <v>16</v>
      </c>
      <c r="B37" s="76" t="s">
        <v>46</v>
      </c>
      <c r="C37" s="13">
        <v>0.000715162037037037</v>
      </c>
      <c r="D37" s="14">
        <v>0.0007847222222222221</v>
      </c>
      <c r="E37" s="15"/>
      <c r="F37" s="16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8"/>
      <c r="R37" s="19" t="str">
        <f t="shared" si="0"/>
        <v>P</v>
      </c>
      <c r="S37" s="20">
        <f>IF(B37=" "," ",IF(SUM(C37:E37)=0," ",IF(R37="N","N",IF(OR(C37=0,D37=0,E37=0),MAX(C37:E37),MEDIAN(C37:E37))+SUM(F37:I37)/86400)))</f>
        <v>0.0007847222222222221</v>
      </c>
      <c r="T37" s="72">
        <f>IF(AND(S37=" ",S38=" ")," ",IF(OR(AND(S37="N",S38="N"),AND(S37="N",S38=" "),AND(S37=" ",S38="N")),"nepl. pokus",IF(OR(S37=0,S38=0),MAX(S37:S38),MIN(S37:S38))))</f>
        <v>0.0004649305555555555</v>
      </c>
      <c r="U37" s="73">
        <f>IF(T37="nepl. pokus",$U$3,T37)</f>
        <v>0.0004649305555555555</v>
      </c>
      <c r="V37" s="74">
        <f>IF(U37=" "," ",RANK(U37,$U$7:$U$66,1))</f>
        <v>26</v>
      </c>
    </row>
    <row r="38" spans="1:22" ht="12.75" customHeight="1" thickBot="1">
      <c r="A38" s="79"/>
      <c r="B38" s="77"/>
      <c r="C38" s="21">
        <v>0.0004649305555555555</v>
      </c>
      <c r="D38" s="22">
        <v>0.00044745370370370365</v>
      </c>
      <c r="E38" s="23"/>
      <c r="F38" s="24"/>
      <c r="G38" s="25"/>
      <c r="H38" s="25"/>
      <c r="I38" s="25"/>
      <c r="J38" s="24"/>
      <c r="K38" s="25"/>
      <c r="L38" s="25"/>
      <c r="M38" s="25"/>
      <c r="N38" s="25"/>
      <c r="O38" s="25"/>
      <c r="P38" s="24"/>
      <c r="Q38" s="26"/>
      <c r="R38" s="27" t="str">
        <f t="shared" si="0"/>
        <v>P</v>
      </c>
      <c r="S38" s="12">
        <f>IF(B37=" "," ",IF(SUM(C38:E38)=0," ",IF(R38="N","N",IF(OR(C38=0,D38=0,E38=0),MAX(C38:E38),MEDIAN(C38:E38))+SUM(F38:I38)/86400)))</f>
        <v>0.0004649305555555555</v>
      </c>
      <c r="T38" s="72"/>
      <c r="U38" s="73"/>
      <c r="V38" s="75"/>
    </row>
    <row r="39" spans="1:22" ht="12.75" customHeight="1">
      <c r="A39" s="69">
        <v>17</v>
      </c>
      <c r="B39" s="70" t="s">
        <v>90</v>
      </c>
      <c r="C39" s="13">
        <v>0.00036377314814814817</v>
      </c>
      <c r="D39" s="14">
        <v>0.0003959490740740741</v>
      </c>
      <c r="E39" s="15"/>
      <c r="F39" s="16"/>
      <c r="G39" s="17"/>
      <c r="H39" s="17"/>
      <c r="I39" s="17"/>
      <c r="J39" s="16"/>
      <c r="K39" s="17"/>
      <c r="L39" s="17"/>
      <c r="M39" s="17"/>
      <c r="N39" s="17"/>
      <c r="O39" s="17"/>
      <c r="P39" s="16"/>
      <c r="Q39" s="18"/>
      <c r="R39" s="19" t="str">
        <f t="shared" si="0"/>
        <v>P</v>
      </c>
      <c r="S39" s="20">
        <f>IF(B39=" "," ",IF(SUM(C39:E39)=0," ",IF(R39="N","N",IF(OR(C39=0,D39=0,E39=0),MAX(C39:E39),MEDIAN(C39:E39))+SUM(F39:I39)/86400)))</f>
        <v>0.0003959490740740741</v>
      </c>
      <c r="T39" s="72">
        <f>IF(AND(S39=" ",S40=" ")," ",IF(OR(AND(S39="N",S40="N"),AND(S39="N",S40=" "),AND(S39=" ",S40="N")),"nepl. pokus",IF(OR(S39=0,S40=0),MAX(S39:S40),MIN(S39:S40))))</f>
        <v>0.00036504629629629626</v>
      </c>
      <c r="U39" s="73">
        <f>IF(T39="nepl. pokus",$U$3,T39)</f>
        <v>0.00036504629629629626</v>
      </c>
      <c r="V39" s="74">
        <f>IF(U39=" "," ",RANK(U39,$U$7:$U$66,1))</f>
        <v>17</v>
      </c>
    </row>
    <row r="40" spans="1:22" ht="12.75" customHeight="1">
      <c r="A40" s="69"/>
      <c r="B40" s="71"/>
      <c r="C40" s="21">
        <v>0.0003185185185185185</v>
      </c>
      <c r="D40" s="22">
        <v>0.00036504629629629626</v>
      </c>
      <c r="E40" s="23"/>
      <c r="F40" s="24"/>
      <c r="G40" s="25"/>
      <c r="H40" s="25"/>
      <c r="I40" s="25"/>
      <c r="J40" s="24"/>
      <c r="K40" s="25"/>
      <c r="L40" s="25"/>
      <c r="M40" s="25"/>
      <c r="N40" s="25"/>
      <c r="O40" s="25"/>
      <c r="P40" s="24"/>
      <c r="Q40" s="26"/>
      <c r="R40" s="27" t="str">
        <f t="shared" si="0"/>
        <v>P</v>
      </c>
      <c r="S40" s="12">
        <f>IF(B39=" "," ",IF(SUM(C40:E40)=0," ",IF(R40="N","N",IF(OR(C40=0,D40=0,E40=0),MAX(C40:E40),MEDIAN(C40:E40))+SUM(F40:I40)/86400)))</f>
        <v>0.00036504629629629626</v>
      </c>
      <c r="T40" s="72"/>
      <c r="U40" s="73"/>
      <c r="V40" s="75"/>
    </row>
    <row r="41" spans="1:22" ht="12.75" customHeight="1">
      <c r="A41" s="69">
        <v>18</v>
      </c>
      <c r="B41" s="76" t="s">
        <v>47</v>
      </c>
      <c r="C41" s="13">
        <v>0.00032418981481481486</v>
      </c>
      <c r="D41" s="14">
        <v>0.00032349537037037036</v>
      </c>
      <c r="E41" s="15"/>
      <c r="F41" s="16"/>
      <c r="G41" s="17"/>
      <c r="H41" s="17"/>
      <c r="I41" s="17"/>
      <c r="J41" s="16"/>
      <c r="K41" s="17"/>
      <c r="L41" s="17"/>
      <c r="M41" s="17"/>
      <c r="N41" s="17"/>
      <c r="O41" s="17"/>
      <c r="P41" s="16"/>
      <c r="Q41" s="18"/>
      <c r="R41" s="19" t="str">
        <f t="shared" si="0"/>
        <v>P</v>
      </c>
      <c r="S41" s="20">
        <f>IF(B41=" "," ",IF(SUM(C41:E41)=0," ",IF(R41="N","N",IF(OR(C41=0,D41=0,E41=0),MAX(C41:E41),MEDIAN(C41:E41))+SUM(F41:I41)/86400)))</f>
        <v>0.00032418981481481486</v>
      </c>
      <c r="T41" s="72">
        <f>IF(AND(S41=" ",S42=" ")," ",IF(OR(AND(S41="N",S42="N"),AND(S41="N",S42=" "),AND(S41=" ",S42="N")),"nepl. pokus",IF(OR(S41=0,S42=0),MAX(S41:S42),MIN(S41:S42))))</f>
        <v>0.00032418981481481486</v>
      </c>
      <c r="U41" s="73">
        <f>IF(T41="nepl. pokus",$U$3,T41)</f>
        <v>0.00032418981481481486</v>
      </c>
      <c r="V41" s="74">
        <f>IF(U41=" "," ",RANK(U41,$U$7:$U$66,1))</f>
        <v>9</v>
      </c>
    </row>
    <row r="42" spans="1:22" ht="12.75" customHeight="1" thickBot="1">
      <c r="A42" s="69"/>
      <c r="B42" s="77"/>
      <c r="C42" s="21">
        <v>0.00035682870370370366</v>
      </c>
      <c r="D42" s="22">
        <v>0.0003577546296296296</v>
      </c>
      <c r="E42" s="23"/>
      <c r="F42" s="24"/>
      <c r="G42" s="25"/>
      <c r="H42" s="25"/>
      <c r="I42" s="25"/>
      <c r="J42" s="24"/>
      <c r="K42" s="25"/>
      <c r="L42" s="25"/>
      <c r="M42" s="25"/>
      <c r="N42" s="25"/>
      <c r="O42" s="25"/>
      <c r="P42" s="24"/>
      <c r="Q42" s="26"/>
      <c r="R42" s="27" t="str">
        <f t="shared" si="0"/>
        <v>P</v>
      </c>
      <c r="S42" s="12">
        <f>IF(B41=" "," ",IF(SUM(C42:E42)=0," ",IF(R42="N","N",IF(OR(C42=0,D42=0,E42=0),MAX(C42:E42),MEDIAN(C42:E42))+SUM(F42:I42)/86400)))</f>
        <v>0.0003577546296296296</v>
      </c>
      <c r="T42" s="72"/>
      <c r="U42" s="73"/>
      <c r="V42" s="75"/>
    </row>
    <row r="43" spans="1:22" ht="12.75" customHeight="1">
      <c r="A43" s="78">
        <v>19</v>
      </c>
      <c r="B43" s="70" t="s">
        <v>48</v>
      </c>
      <c r="C43" s="13">
        <v>0.00033865740740740747</v>
      </c>
      <c r="D43" s="14">
        <v>0.0002989583333333333</v>
      </c>
      <c r="E43" s="15"/>
      <c r="F43" s="16"/>
      <c r="G43" s="17"/>
      <c r="H43" s="17"/>
      <c r="I43" s="17"/>
      <c r="J43" s="16"/>
      <c r="K43" s="17"/>
      <c r="L43" s="17"/>
      <c r="M43" s="17"/>
      <c r="N43" s="17"/>
      <c r="O43" s="17"/>
      <c r="P43" s="16"/>
      <c r="Q43" s="18"/>
      <c r="R43" s="19" t="str">
        <f t="shared" si="0"/>
        <v>P</v>
      </c>
      <c r="S43" s="20">
        <f>IF(B43=" "," ",IF(SUM(C43:E43)=0," ",IF(R43="N","N",IF(OR(C43=0,D43=0,E43=0),MAX(C43:E43),MEDIAN(C43:E43))+SUM(F43:I43)/86400)))</f>
        <v>0.00033865740740740747</v>
      </c>
      <c r="T43" s="72">
        <f>IF(AND(S43=" ",S44=" ")," ",IF(OR(AND(S43="N",S44="N"),AND(S43="N",S44=" "),AND(S43=" ",S44="N")),"nepl. pokus",IF(OR(S43=0,S44=0),MAX(S43:S44),MIN(S43:S44))))</f>
        <v>0.0003289351851851852</v>
      </c>
      <c r="U43" s="73">
        <f>IF(T43="nepl. pokus",$U$3,T43)</f>
        <v>0.0003289351851851852</v>
      </c>
      <c r="V43" s="74">
        <f>IF(U43=" "," ",RANK(U43,$U$7:$U$66,1))</f>
        <v>10</v>
      </c>
    </row>
    <row r="44" spans="1:22" ht="12.75" customHeight="1">
      <c r="A44" s="79"/>
      <c r="B44" s="71"/>
      <c r="C44" s="21">
        <v>0.00030555555555555555</v>
      </c>
      <c r="D44" s="22">
        <v>0.0003289351851851852</v>
      </c>
      <c r="E44" s="23"/>
      <c r="F44" s="24"/>
      <c r="G44" s="25"/>
      <c r="H44" s="25"/>
      <c r="I44" s="25"/>
      <c r="J44" s="24"/>
      <c r="K44" s="25"/>
      <c r="L44" s="25"/>
      <c r="M44" s="25"/>
      <c r="N44" s="25"/>
      <c r="O44" s="25"/>
      <c r="P44" s="24"/>
      <c r="Q44" s="26"/>
      <c r="R44" s="27" t="str">
        <f t="shared" si="0"/>
        <v>P</v>
      </c>
      <c r="S44" s="12">
        <f>IF(B43=" "," ",IF(SUM(C44:E44)=0," ",IF(R44="N","N",IF(OR(C44=0,D44=0,E44=0),MAX(C44:E44),MEDIAN(C44:E44))+SUM(F44:I44)/86400)))</f>
        <v>0.0003289351851851852</v>
      </c>
      <c r="T44" s="72"/>
      <c r="U44" s="73"/>
      <c r="V44" s="75"/>
    </row>
    <row r="45" spans="1:22" ht="12.75" customHeight="1">
      <c r="A45" s="69">
        <v>20</v>
      </c>
      <c r="B45" s="76" t="s">
        <v>49</v>
      </c>
      <c r="C45" s="13">
        <v>0.0003600694444444444</v>
      </c>
      <c r="D45" s="14">
        <v>0.0004347222222222222</v>
      </c>
      <c r="E45" s="15"/>
      <c r="F45" s="16"/>
      <c r="G45" s="17"/>
      <c r="H45" s="17"/>
      <c r="I45" s="17"/>
      <c r="J45" s="16"/>
      <c r="K45" s="17"/>
      <c r="L45" s="17"/>
      <c r="M45" s="17"/>
      <c r="N45" s="17"/>
      <c r="O45" s="17"/>
      <c r="P45" s="16"/>
      <c r="Q45" s="18"/>
      <c r="R45" s="19" t="str">
        <f t="shared" si="0"/>
        <v>P</v>
      </c>
      <c r="S45" s="20">
        <f>IF(B45=" "," ",IF(SUM(C45:E45)=0," ",IF(R45="N","N",IF(OR(C45=0,D45=0,E45=0),MAX(C45:E45),MEDIAN(C45:E45))+SUM(F45:I45)/86400)))</f>
        <v>0.0004347222222222222</v>
      </c>
      <c r="T45" s="72">
        <f>IF(AND(S45=" ",S46=" ")," ",IF(OR(AND(S45="N",S46="N"),AND(S45="N",S46=" "),AND(S45=" ",S46="N")),"nepl. pokus",IF(OR(S45=0,S46=0),MAX(S45:S46),MIN(S45:S46))))</f>
        <v>0.0003972222222222222</v>
      </c>
      <c r="U45" s="73">
        <f>IF(T45="nepl. pokus",$U$3,T45)</f>
        <v>0.0003972222222222222</v>
      </c>
      <c r="V45" s="74">
        <f>IF(U45=" "," ",RANK(U45,$U$7:$U$66,1))</f>
        <v>23</v>
      </c>
    </row>
    <row r="46" spans="1:22" ht="12.75" customHeight="1" thickBot="1">
      <c r="A46" s="69"/>
      <c r="B46" s="77"/>
      <c r="C46" s="21">
        <v>0.0003972222222222222</v>
      </c>
      <c r="D46" s="22">
        <v>0.00035821759259259265</v>
      </c>
      <c r="E46" s="23"/>
      <c r="F46" s="24"/>
      <c r="G46" s="25"/>
      <c r="H46" s="25"/>
      <c r="I46" s="25"/>
      <c r="J46" s="24"/>
      <c r="K46" s="25"/>
      <c r="L46" s="25"/>
      <c r="M46" s="25"/>
      <c r="N46" s="25"/>
      <c r="O46" s="25"/>
      <c r="P46" s="24"/>
      <c r="Q46" s="26"/>
      <c r="R46" s="27" t="str">
        <f t="shared" si="0"/>
        <v>P</v>
      </c>
      <c r="S46" s="12">
        <f>IF(B45=" "," ",IF(SUM(C46:E46)=0," ",IF(R46="N","N",IF(OR(C46=0,D46=0,E46=0),MAX(C46:E46),MEDIAN(C46:E46))+SUM(F46:I46)/86400)))</f>
        <v>0.0003972222222222222</v>
      </c>
      <c r="T46" s="72"/>
      <c r="U46" s="73"/>
      <c r="V46" s="75"/>
    </row>
    <row r="47" spans="1:22" ht="12.75" customHeight="1">
      <c r="A47" s="69">
        <v>21</v>
      </c>
      <c r="B47" s="70" t="s">
        <v>50</v>
      </c>
      <c r="C47" s="13">
        <v>0.0003105324074074074</v>
      </c>
      <c r="D47" s="14">
        <v>0.0004945601851851851</v>
      </c>
      <c r="E47" s="15"/>
      <c r="F47" s="16"/>
      <c r="G47" s="17"/>
      <c r="H47" s="17"/>
      <c r="I47" s="17"/>
      <c r="J47" s="16"/>
      <c r="K47" s="17"/>
      <c r="L47" s="17"/>
      <c r="M47" s="17"/>
      <c r="N47" s="17"/>
      <c r="O47" s="17"/>
      <c r="P47" s="16"/>
      <c r="Q47" s="18"/>
      <c r="R47" s="19" t="str">
        <f t="shared" si="0"/>
        <v>P</v>
      </c>
      <c r="S47" s="20">
        <f>IF(B47=" "," ",IF(SUM(C47:E47)=0," ",IF(R47="N","N",IF(OR(C47=0,D47=0,E47=0),MAX(C47:E47),MEDIAN(C47:E47))+SUM(F47:I47)/86400)))</f>
        <v>0.0004945601851851851</v>
      </c>
      <c r="T47" s="72">
        <f>IF(AND(S47=" ",S48=" ")," ",IF(OR(AND(S47="N",S48="N"),AND(S47="N",S48=" "),AND(S47=" ",S48="N")),"nepl. pokus",IF(OR(S47=0,S48=0),MAX(S47:S48),MIN(S47:S48))))</f>
        <v>0.00030694444444444443</v>
      </c>
      <c r="U47" s="73">
        <f>IF(T47="nepl. pokus",$U$3,T47)</f>
        <v>0.00030694444444444443</v>
      </c>
      <c r="V47" s="74">
        <f>IF(U47=" "," ",RANK(U47,$U$7:$U$66,1))</f>
        <v>3</v>
      </c>
    </row>
    <row r="48" spans="1:22" ht="12.75" customHeight="1" thickBot="1">
      <c r="A48" s="69"/>
      <c r="B48" s="71"/>
      <c r="C48" s="21">
        <v>0.00030694444444444443</v>
      </c>
      <c r="D48" s="22">
        <v>0.0003011574074074074</v>
      </c>
      <c r="E48" s="23"/>
      <c r="F48" s="24"/>
      <c r="G48" s="25"/>
      <c r="H48" s="25"/>
      <c r="I48" s="25"/>
      <c r="J48" s="24"/>
      <c r="K48" s="25"/>
      <c r="L48" s="25"/>
      <c r="M48" s="25"/>
      <c r="N48" s="25"/>
      <c r="O48" s="25"/>
      <c r="P48" s="24"/>
      <c r="Q48" s="26"/>
      <c r="R48" s="27" t="str">
        <f t="shared" si="0"/>
        <v>P</v>
      </c>
      <c r="S48" s="12">
        <f>IF(B47=" "," ",IF(SUM(C48:E48)=0," ",IF(R48="N","N",IF(OR(C48=0,D48=0,E48=0),MAX(C48:E48),MEDIAN(C48:E48))+SUM(F48:I48)/86400)))</f>
        <v>0.00030694444444444443</v>
      </c>
      <c r="T48" s="72"/>
      <c r="U48" s="73"/>
      <c r="V48" s="75"/>
    </row>
    <row r="49" spans="1:22" ht="12.75" customHeight="1">
      <c r="A49" s="78">
        <v>22</v>
      </c>
      <c r="B49" s="76" t="s">
        <v>51</v>
      </c>
      <c r="C49" s="13">
        <v>0.00030821759259259257</v>
      </c>
      <c r="D49" s="14">
        <v>0.0003634259259259259</v>
      </c>
      <c r="E49" s="15"/>
      <c r="F49" s="16"/>
      <c r="G49" s="17"/>
      <c r="H49" s="17"/>
      <c r="I49" s="17"/>
      <c r="J49" s="16"/>
      <c r="K49" s="17"/>
      <c r="L49" s="17"/>
      <c r="M49" s="17"/>
      <c r="N49" s="17"/>
      <c r="O49" s="17"/>
      <c r="P49" s="16"/>
      <c r="Q49" s="18"/>
      <c r="R49" s="19" t="str">
        <f t="shared" si="0"/>
        <v>P</v>
      </c>
      <c r="S49" s="20">
        <f>IF(B49=" "," ",IF(SUM(C49:E49)=0," ",IF(R49="N","N",IF(OR(C49=0,D49=0,E49=0),MAX(C49:E49),MEDIAN(C49:E49))+SUM(F49:I49)/86400)))</f>
        <v>0.0003634259259259259</v>
      </c>
      <c r="T49" s="72">
        <f>IF(AND(S49=" ",S50=" ")," ",IF(OR(AND(S49="N",S50="N"),AND(S49="N",S50=" "),AND(S49=" ",S50="N")),"nepl. pokus",IF(OR(S49=0,S50=0),MAX(S49:S50),MIN(S49:S50))))</f>
        <v>0.0003634259259259259</v>
      </c>
      <c r="U49" s="73">
        <f>IF(T49="nepl. pokus",$U$3,T49)</f>
        <v>0.0003634259259259259</v>
      </c>
      <c r="V49" s="74">
        <f>IF(U49=" "," ",RANK(U49,$U$7:$U$66,1))</f>
        <v>16</v>
      </c>
    </row>
    <row r="50" spans="1:22" ht="12.75" customHeight="1" thickBot="1">
      <c r="A50" s="79"/>
      <c r="B50" s="77"/>
      <c r="C50" s="21">
        <v>0.00035821759259259265</v>
      </c>
      <c r="D50" s="22">
        <v>0.000415625</v>
      </c>
      <c r="E50" s="23"/>
      <c r="F50" s="24"/>
      <c r="G50" s="25"/>
      <c r="H50" s="25"/>
      <c r="I50" s="25"/>
      <c r="J50" s="24"/>
      <c r="K50" s="25"/>
      <c r="L50" s="25"/>
      <c r="M50" s="25"/>
      <c r="N50" s="25"/>
      <c r="O50" s="25"/>
      <c r="P50" s="24"/>
      <c r="Q50" s="26"/>
      <c r="R50" s="27" t="str">
        <f t="shared" si="0"/>
        <v>P</v>
      </c>
      <c r="S50" s="12">
        <f>IF(B49=" "," ",IF(SUM(C50:E50)=0," ",IF(R50="N","N",IF(OR(C50=0,D50=0,E50=0),MAX(C50:E50),MEDIAN(C50:E50))+SUM(F50:I50)/86400)))</f>
        <v>0.000415625</v>
      </c>
      <c r="T50" s="72"/>
      <c r="U50" s="73"/>
      <c r="V50" s="75"/>
    </row>
    <row r="51" spans="1:22" ht="12.75" customHeight="1">
      <c r="A51" s="69">
        <v>23</v>
      </c>
      <c r="B51" s="70" t="s">
        <v>52</v>
      </c>
      <c r="C51" s="13">
        <v>0.0005371527777777778</v>
      </c>
      <c r="D51" s="14">
        <v>0.00036631944444444445</v>
      </c>
      <c r="E51" s="15"/>
      <c r="F51" s="16"/>
      <c r="G51" s="17"/>
      <c r="H51" s="17"/>
      <c r="I51" s="17"/>
      <c r="J51" s="16"/>
      <c r="K51" s="17"/>
      <c r="L51" s="17"/>
      <c r="M51" s="17"/>
      <c r="N51" s="17"/>
      <c r="O51" s="17"/>
      <c r="P51" s="16"/>
      <c r="Q51" s="18"/>
      <c r="R51" s="19" t="str">
        <f t="shared" si="0"/>
        <v>P</v>
      </c>
      <c r="S51" s="20">
        <f>IF(B51=" "," ",IF(SUM(C51:E51)=0," ",IF(R51="N","N",IF(OR(C51=0,D51=0,E51=0),MAX(C51:E51),MEDIAN(C51:E51))+SUM(F51:I51)/86400)))</f>
        <v>0.0005371527777777778</v>
      </c>
      <c r="T51" s="72">
        <f>IF(AND(S51=" ",S52=" ")," ",IF(OR(AND(S51="N",S52="N"),AND(S51="N",S52=" "),AND(S51=" ",S52="N")),"nepl. pokus",IF(OR(S51=0,S52=0),MAX(S51:S52),MIN(S51:S52))))</f>
        <v>0.0005371527777777778</v>
      </c>
      <c r="U51" s="73">
        <f>IF(T51="nepl. pokus",$U$3,T51)</f>
        <v>0.0005371527777777778</v>
      </c>
      <c r="V51" s="74">
        <f>IF(U51=" "," ",RANK(U51,$U$7:$U$66,1))</f>
        <v>28</v>
      </c>
    </row>
    <row r="52" spans="1:22" ht="12.75" customHeight="1">
      <c r="A52" s="69"/>
      <c r="B52" s="71"/>
      <c r="C52" s="21">
        <v>999</v>
      </c>
      <c r="D52" s="22"/>
      <c r="E52" s="23"/>
      <c r="F52" s="24"/>
      <c r="G52" s="25"/>
      <c r="H52" s="25"/>
      <c r="I52" s="25"/>
      <c r="J52" s="24"/>
      <c r="K52" s="25"/>
      <c r="L52" s="25" t="s">
        <v>21</v>
      </c>
      <c r="M52" s="25"/>
      <c r="N52" s="25"/>
      <c r="O52" s="25"/>
      <c r="P52" s="24"/>
      <c r="Q52" s="26"/>
      <c r="R52" s="27" t="str">
        <f t="shared" si="0"/>
        <v>N</v>
      </c>
      <c r="S52" s="12" t="str">
        <f>IF(B51=" "," ",IF(SUM(C52:E52)=0," ",IF(R52="N","N",IF(OR(C52=0,D52=0,E52=0),MAX(C52:E52),MEDIAN(C52:E52))+SUM(F52:I52)/86400)))</f>
        <v>N</v>
      </c>
      <c r="T52" s="72"/>
      <c r="U52" s="73"/>
      <c r="V52" s="75"/>
    </row>
    <row r="53" spans="1:22" ht="12.75" customHeight="1">
      <c r="A53" s="69">
        <v>24</v>
      </c>
      <c r="B53" s="76" t="s">
        <v>53</v>
      </c>
      <c r="C53" s="13">
        <v>999</v>
      </c>
      <c r="D53" s="14"/>
      <c r="E53" s="15"/>
      <c r="F53" s="16"/>
      <c r="G53" s="17"/>
      <c r="H53" s="17"/>
      <c r="I53" s="17"/>
      <c r="J53" s="16"/>
      <c r="K53" s="17"/>
      <c r="L53" s="17" t="s">
        <v>21</v>
      </c>
      <c r="M53" s="17"/>
      <c r="N53" s="17"/>
      <c r="O53" s="17"/>
      <c r="P53" s="16"/>
      <c r="Q53" s="18"/>
      <c r="R53" s="19" t="str">
        <f t="shared" si="0"/>
        <v>N</v>
      </c>
      <c r="S53" s="20" t="str">
        <f>IF(B53=" "," ",IF(SUM(C53:E53)=0," ",IF(R53="N","N",IF(OR(C53=0,D53=0,E53=0),MAX(C53:E53),MEDIAN(C53:E53))+SUM(F53:I53)/86400)))</f>
        <v>N</v>
      </c>
      <c r="T53" s="72">
        <f>IF(AND(S53=" ",S54=" ")," ",IF(OR(AND(S53="N",S54="N"),AND(S53="N",S54=" "),AND(S53=" ",S54="N")),"nepl. pokus",IF(OR(S53=0,S54=0),MAX(S53:S54),MIN(S53:S54))))</f>
        <v>0.0003515046296296296</v>
      </c>
      <c r="U53" s="73">
        <f>IF(T53="nepl. pokus",$U$3,T53)</f>
        <v>0.0003515046296296296</v>
      </c>
      <c r="V53" s="74">
        <f>IF(U53=" "," ",RANK(U53,$U$7:$U$66,1))</f>
        <v>15</v>
      </c>
    </row>
    <row r="54" spans="1:22" ht="12.75" customHeight="1" thickBot="1">
      <c r="A54" s="69"/>
      <c r="B54" s="77"/>
      <c r="C54" s="21">
        <v>0.00031087962962962965</v>
      </c>
      <c r="D54" s="22">
        <v>0.0003515046296296296</v>
      </c>
      <c r="E54" s="23"/>
      <c r="F54" s="24"/>
      <c r="G54" s="25"/>
      <c r="H54" s="25"/>
      <c r="I54" s="25"/>
      <c r="J54" s="24"/>
      <c r="K54" s="25"/>
      <c r="L54" s="25"/>
      <c r="M54" s="25"/>
      <c r="N54" s="25"/>
      <c r="O54" s="25"/>
      <c r="P54" s="24"/>
      <c r="Q54" s="26"/>
      <c r="R54" s="27" t="str">
        <f t="shared" si="0"/>
        <v>P</v>
      </c>
      <c r="S54" s="12">
        <f>IF(B53=" "," ",IF(SUM(C54:E54)=0," ",IF(R54="N","N",IF(OR(C54=0,D54=0,E54=0),MAX(C54:E54),MEDIAN(C54:E54))+SUM(F54:I54)/86400)))</f>
        <v>0.0003515046296296296</v>
      </c>
      <c r="T54" s="72"/>
      <c r="U54" s="73"/>
      <c r="V54" s="75"/>
    </row>
    <row r="55" spans="1:22" ht="12.75" customHeight="1">
      <c r="A55" s="78">
        <v>25</v>
      </c>
      <c r="B55" s="70" t="s">
        <v>54</v>
      </c>
      <c r="C55" s="13">
        <v>0.0004984953703703704</v>
      </c>
      <c r="D55" s="14">
        <v>0.00036423611111111113</v>
      </c>
      <c r="E55" s="15"/>
      <c r="F55" s="16"/>
      <c r="G55" s="17"/>
      <c r="H55" s="17"/>
      <c r="I55" s="17"/>
      <c r="J55" s="16"/>
      <c r="K55" s="17"/>
      <c r="L55" s="17"/>
      <c r="M55" s="17"/>
      <c r="N55" s="17"/>
      <c r="O55" s="17"/>
      <c r="P55" s="16"/>
      <c r="Q55" s="18"/>
      <c r="R55" s="19" t="str">
        <f t="shared" si="0"/>
        <v>P</v>
      </c>
      <c r="S55" s="20">
        <f>IF(B55=" "," ",IF(SUM(C55:E55)=0," ",IF(R55="N","N",IF(OR(C55=0,D55=0,E55=0),MAX(C55:E55),MEDIAN(C55:E55))+SUM(F55:I55)/86400)))</f>
        <v>0.0004984953703703704</v>
      </c>
      <c r="T55" s="72">
        <f>IF(AND(S55=" ",S56=" ")," ",IF(OR(AND(S55="N",S56="N"),AND(S55="N",S56=" "),AND(S55=" ",S56="N")),"nepl. pokus",IF(OR(S55=0,S56=0),MAX(S55:S56),MIN(S55:S56))))</f>
        <v>0.0004721064814814815</v>
      </c>
      <c r="U55" s="73">
        <f>IF(T55="nepl. pokus",$U$3,T55)</f>
        <v>0.0004721064814814815</v>
      </c>
      <c r="V55" s="74">
        <f>IF(U55=" "," ",RANK(U55,$U$7:$U$66,1))</f>
        <v>27</v>
      </c>
    </row>
    <row r="56" spans="1:22" ht="12.75" customHeight="1">
      <c r="A56" s="79"/>
      <c r="B56" s="71"/>
      <c r="C56" s="21">
        <v>0.0004721064814814815</v>
      </c>
      <c r="D56" s="22">
        <v>0.00042708333333333335</v>
      </c>
      <c r="E56" s="23"/>
      <c r="F56" s="24"/>
      <c r="G56" s="25"/>
      <c r="H56" s="25"/>
      <c r="I56" s="25"/>
      <c r="J56" s="24"/>
      <c r="K56" s="25"/>
      <c r="L56" s="25"/>
      <c r="M56" s="25"/>
      <c r="N56" s="25"/>
      <c r="O56" s="25"/>
      <c r="P56" s="24"/>
      <c r="Q56" s="26"/>
      <c r="R56" s="27" t="str">
        <f t="shared" si="0"/>
        <v>P</v>
      </c>
      <c r="S56" s="12">
        <f>IF(B55=" "," ",IF(SUM(C56:E56)=0," ",IF(R56="N","N",IF(OR(C56=0,D56=0,E56=0),MAX(C56:E56),MEDIAN(C56:E56))+SUM(F56:I56)/86400)))</f>
        <v>0.0004721064814814815</v>
      </c>
      <c r="T56" s="72"/>
      <c r="U56" s="73"/>
      <c r="V56" s="75"/>
    </row>
    <row r="57" spans="1:22" ht="12.75" customHeight="1">
      <c r="A57" s="69">
        <v>26</v>
      </c>
      <c r="B57" s="76" t="s">
        <v>55</v>
      </c>
      <c r="C57" s="13">
        <v>0.0003806712962962963</v>
      </c>
      <c r="D57" s="14">
        <v>0.0003456018518518519</v>
      </c>
      <c r="E57" s="15"/>
      <c r="F57" s="16"/>
      <c r="G57" s="17"/>
      <c r="H57" s="17"/>
      <c r="I57" s="17"/>
      <c r="J57" s="16"/>
      <c r="K57" s="17"/>
      <c r="L57" s="17"/>
      <c r="M57" s="17"/>
      <c r="N57" s="17"/>
      <c r="O57" s="17"/>
      <c r="P57" s="16"/>
      <c r="Q57" s="18"/>
      <c r="R57" s="19" t="str">
        <f aca="true" t="shared" si="1" ref="R57:R66">IF(SUM(C57:E57)=0," ",IF(OR(F57="N",G57="N",H57="N",I57="N",J57="N",K57="N",L57="N",M57="N",N57="N",O57="N",P57="N",Q57="N"),"N","P"))</f>
        <v>P</v>
      </c>
      <c r="S57" s="20">
        <f>IF(B57=" "," ",IF(SUM(C57:E57)=0," ",IF(R57="N","N",IF(OR(C57=0,D57=0,E57=0),MAX(C57:E57),MEDIAN(C57:E57))+SUM(F57:I57)/86400)))</f>
        <v>0.0003806712962962963</v>
      </c>
      <c r="T57" s="72">
        <f>IF(AND(S57=" ",S58=" ")," ",IF(OR(AND(S57="N",S58="N"),AND(S57="N",S58=" "),AND(S57=" ",S58="N")),"nepl. pokus",IF(OR(S57=0,S58=0),MAX(S57:S58),MIN(S57:S58))))</f>
        <v>0.0003806712962962963</v>
      </c>
      <c r="U57" s="73">
        <f>IF(T57="nepl. pokus",$U$3,T57)</f>
        <v>0.0003806712962962963</v>
      </c>
      <c r="V57" s="74">
        <f>IF(U57=" "," ",RANK(U57,$U$7:$U$66,1))</f>
        <v>20</v>
      </c>
    </row>
    <row r="58" spans="1:22" ht="12.75" customHeight="1" thickBot="1">
      <c r="A58" s="69"/>
      <c r="B58" s="77"/>
      <c r="C58" s="21">
        <v>0.00033888888888888895</v>
      </c>
      <c r="D58" s="22">
        <v>0.00038541666666666667</v>
      </c>
      <c r="E58" s="23"/>
      <c r="F58" s="24"/>
      <c r="G58" s="25"/>
      <c r="H58" s="25"/>
      <c r="I58" s="25"/>
      <c r="J58" s="24"/>
      <c r="K58" s="25"/>
      <c r="L58" s="25"/>
      <c r="M58" s="25"/>
      <c r="N58" s="25"/>
      <c r="O58" s="25"/>
      <c r="P58" s="24"/>
      <c r="Q58" s="26"/>
      <c r="R58" s="27" t="str">
        <f t="shared" si="1"/>
        <v>P</v>
      </c>
      <c r="S58" s="12">
        <f>IF(B57=" "," ",IF(SUM(C58:E58)=0," ",IF(R58="N","N",IF(OR(C58=0,D58=0,E58=0),MAX(C58:E58),MEDIAN(C58:E58))+SUM(F58:I58)/86400)))</f>
        <v>0.00038541666666666667</v>
      </c>
      <c r="T58" s="72"/>
      <c r="U58" s="73"/>
      <c r="V58" s="75"/>
    </row>
    <row r="59" spans="1:22" ht="12.75" customHeight="1">
      <c r="A59" s="69">
        <v>27</v>
      </c>
      <c r="B59" s="70" t="s">
        <v>56</v>
      </c>
      <c r="C59" s="13">
        <v>0.0004068287037037037</v>
      </c>
      <c r="D59" s="14">
        <v>0.0003260416666666667</v>
      </c>
      <c r="E59" s="15"/>
      <c r="F59" s="16"/>
      <c r="G59" s="17"/>
      <c r="H59" s="17"/>
      <c r="I59" s="17"/>
      <c r="J59" s="16"/>
      <c r="K59" s="17"/>
      <c r="L59" s="17"/>
      <c r="M59" s="17"/>
      <c r="N59" s="17"/>
      <c r="O59" s="17"/>
      <c r="P59" s="16"/>
      <c r="Q59" s="18"/>
      <c r="R59" s="19" t="str">
        <f t="shared" si="1"/>
        <v>P</v>
      </c>
      <c r="S59" s="20">
        <f>IF(B59=" "," ",IF(SUM(C59:E59)=0," ",IF(R59="N","N",IF(OR(C59=0,D59=0,E59=0),MAX(C59:E59),MEDIAN(C59:E59))+SUM(F59:I59)/86400)))</f>
        <v>0.0004068287037037037</v>
      </c>
      <c r="T59" s="72">
        <f>IF(AND(S59=" ",S60=" ")," ",IF(OR(AND(S59="N",S60="N"),AND(S59="N",S60=" "),AND(S59=" ",S60="N")),"nepl. pokus",IF(OR(S59=0,S60=0),MAX(S59:S60),MIN(S59:S60))))</f>
        <v>0.0003881944444444444</v>
      </c>
      <c r="U59" s="73">
        <f>IF(T59="nepl. pokus",$U$3,T59)</f>
        <v>0.0003881944444444444</v>
      </c>
      <c r="V59" s="74">
        <f>IF(U59=" "," ",RANK(U59,$U$7:$U$66,1))</f>
        <v>21</v>
      </c>
    </row>
    <row r="60" spans="1:22" ht="12.75" customHeight="1" thickBot="1">
      <c r="A60" s="69"/>
      <c r="B60" s="71"/>
      <c r="C60" s="21">
        <v>0.0003881944444444444</v>
      </c>
      <c r="D60" s="22">
        <v>0.00033541666666666664</v>
      </c>
      <c r="E60" s="23"/>
      <c r="F60" s="24"/>
      <c r="G60" s="25"/>
      <c r="H60" s="25"/>
      <c r="I60" s="25"/>
      <c r="J60" s="24"/>
      <c r="K60" s="25"/>
      <c r="L60" s="25"/>
      <c r="M60" s="25"/>
      <c r="N60" s="25"/>
      <c r="O60" s="25"/>
      <c r="P60" s="24"/>
      <c r="Q60" s="26"/>
      <c r="R60" s="27" t="str">
        <f t="shared" si="1"/>
        <v>P</v>
      </c>
      <c r="S60" s="12">
        <f>IF(B59=" "," ",IF(SUM(C60:E60)=0," ",IF(R60="N","N",IF(OR(C60=0,D60=0,E60=0),MAX(C60:E60),MEDIAN(C60:E60))+SUM(F60:I60)/86400)))</f>
        <v>0.0003881944444444444</v>
      </c>
      <c r="T60" s="72"/>
      <c r="U60" s="73"/>
      <c r="V60" s="75"/>
    </row>
    <row r="61" spans="1:22" ht="12.75" customHeight="1">
      <c r="A61" s="78">
        <v>28</v>
      </c>
      <c r="B61" s="76" t="s">
        <v>57</v>
      </c>
      <c r="C61" s="13">
        <v>0.0005209490740740741</v>
      </c>
      <c r="D61" s="14">
        <v>0.0005065972222222222</v>
      </c>
      <c r="E61" s="15"/>
      <c r="F61" s="16"/>
      <c r="G61" s="17"/>
      <c r="H61" s="17"/>
      <c r="I61" s="17"/>
      <c r="J61" s="16"/>
      <c r="K61" s="17"/>
      <c r="L61" s="17"/>
      <c r="M61" s="17"/>
      <c r="N61" s="17"/>
      <c r="O61" s="17"/>
      <c r="P61" s="16"/>
      <c r="Q61" s="18"/>
      <c r="R61" s="19" t="str">
        <f t="shared" si="1"/>
        <v>P</v>
      </c>
      <c r="S61" s="20">
        <f>IF(B61=" "," ",IF(SUM(C61:E61)=0," ",IF(R61="N","N",IF(OR(C61=0,D61=0,E61=0),MAX(C61:E61),MEDIAN(C61:E61))+SUM(F61:I61)/86400)))</f>
        <v>0.0005209490740740741</v>
      </c>
      <c r="T61" s="72">
        <f>IF(AND(S61=" ",S62=" ")," ",IF(OR(AND(S61="N",S62="N"),AND(S61="N",S62=" "),AND(S61=" ",S62="N")),"nepl. pokus",IF(OR(S61=0,S62=0),MAX(S61:S62),MIN(S61:S62))))</f>
        <v>0.0003077546296296296</v>
      </c>
      <c r="U61" s="73">
        <f>IF(T61="nepl. pokus",$U$3,T61)</f>
        <v>0.0003077546296296296</v>
      </c>
      <c r="V61" s="74">
        <f>IF(U61=" "," ",RANK(U61,$U$7:$U$66,1))</f>
        <v>4</v>
      </c>
    </row>
    <row r="62" spans="1:22" ht="12.75" customHeight="1" thickBot="1">
      <c r="A62" s="79"/>
      <c r="B62" s="77"/>
      <c r="C62" s="21">
        <v>0.0003077546296296296</v>
      </c>
      <c r="D62" s="22">
        <v>0.00030162037037037033</v>
      </c>
      <c r="E62" s="23"/>
      <c r="F62" s="24"/>
      <c r="G62" s="25"/>
      <c r="H62" s="25"/>
      <c r="I62" s="25"/>
      <c r="J62" s="24"/>
      <c r="K62" s="25"/>
      <c r="L62" s="25"/>
      <c r="M62" s="25"/>
      <c r="N62" s="25"/>
      <c r="O62" s="25"/>
      <c r="P62" s="24"/>
      <c r="Q62" s="26"/>
      <c r="R62" s="27" t="str">
        <f t="shared" si="1"/>
        <v>P</v>
      </c>
      <c r="S62" s="12">
        <f>IF(B61=" "," ",IF(SUM(C62:E62)=0," ",IF(R62="N","N",IF(OR(C62=0,D62=0,E62=0),MAX(C62:E62),MEDIAN(C62:E62))+SUM(F62:I62)/86400)))</f>
        <v>0.0003077546296296296</v>
      </c>
      <c r="T62" s="72"/>
      <c r="U62" s="73"/>
      <c r="V62" s="75"/>
    </row>
    <row r="63" spans="1:22" ht="12.75" customHeight="1">
      <c r="A63" s="69">
        <v>29</v>
      </c>
      <c r="B63" s="70" t="s">
        <v>58</v>
      </c>
      <c r="C63" s="13">
        <v>0.0003252314814814815</v>
      </c>
      <c r="D63" s="14">
        <v>0.0003799768518518519</v>
      </c>
      <c r="E63" s="15"/>
      <c r="F63" s="16"/>
      <c r="G63" s="17"/>
      <c r="H63" s="17"/>
      <c r="I63" s="17"/>
      <c r="J63" s="16"/>
      <c r="K63" s="17"/>
      <c r="L63" s="17"/>
      <c r="M63" s="17"/>
      <c r="N63" s="17"/>
      <c r="O63" s="17"/>
      <c r="P63" s="16"/>
      <c r="Q63" s="18"/>
      <c r="R63" s="19" t="str">
        <f t="shared" si="1"/>
        <v>P</v>
      </c>
      <c r="S63" s="20">
        <f>IF(B63=" "," ",IF(SUM(C63:E63)=0," ",IF(R63="N","N",IF(OR(C63=0,D63=0,E63=0),MAX(C63:E63),MEDIAN(C63:E63))+SUM(F63:I63)/86400)))</f>
        <v>0.0003799768518518519</v>
      </c>
      <c r="T63" s="72">
        <f>IF(AND(S63=" ",S64=" ")," ",IF(OR(AND(S63="N",S64="N"),AND(S63="N",S64=" "),AND(S63=" ",S64="N")),"nepl. pokus",IF(OR(S63=0,S64=0),MAX(S63:S64),MIN(S63:S64))))</f>
        <v>0.00037604166666666667</v>
      </c>
      <c r="U63" s="73">
        <f>IF(T63="nepl. pokus",$U$3,T63)</f>
        <v>0.00037604166666666667</v>
      </c>
      <c r="V63" s="74">
        <f>IF(U63=" "," ",RANK(U63,$U$7:$U$66,1))</f>
        <v>19</v>
      </c>
    </row>
    <row r="64" spans="1:22" ht="12.75" customHeight="1">
      <c r="A64" s="69"/>
      <c r="B64" s="71"/>
      <c r="C64" s="21">
        <v>0.00033402777777777776</v>
      </c>
      <c r="D64" s="22">
        <v>0.00037604166666666667</v>
      </c>
      <c r="E64" s="23"/>
      <c r="F64" s="24"/>
      <c r="G64" s="25"/>
      <c r="H64" s="25"/>
      <c r="I64" s="25"/>
      <c r="J64" s="24"/>
      <c r="K64" s="25"/>
      <c r="L64" s="25"/>
      <c r="M64" s="25"/>
      <c r="N64" s="25"/>
      <c r="O64" s="25"/>
      <c r="P64" s="24"/>
      <c r="Q64" s="26"/>
      <c r="R64" s="27" t="str">
        <f t="shared" si="1"/>
        <v>P</v>
      </c>
      <c r="S64" s="12">
        <f>IF(B63=" "," ",IF(SUM(C64:E64)=0," ",IF(R64="N","N",IF(OR(C64=0,D64=0,E64=0),MAX(C64:E64),MEDIAN(C64:E64))+SUM(F64:I64)/86400)))</f>
        <v>0.00037604166666666667</v>
      </c>
      <c r="T64" s="72"/>
      <c r="U64" s="73"/>
      <c r="V64" s="75"/>
    </row>
    <row r="65" spans="1:22" ht="12.75" customHeight="1">
      <c r="A65" s="69">
        <v>30</v>
      </c>
      <c r="B65" s="76" t="s">
        <v>89</v>
      </c>
      <c r="C65" s="13">
        <v>999</v>
      </c>
      <c r="D65" s="14"/>
      <c r="E65" s="15"/>
      <c r="F65" s="16"/>
      <c r="G65" s="17"/>
      <c r="H65" s="17"/>
      <c r="I65" s="17"/>
      <c r="J65" s="16"/>
      <c r="K65" s="17"/>
      <c r="L65" s="17"/>
      <c r="M65" s="17"/>
      <c r="N65" s="17"/>
      <c r="O65" s="17"/>
      <c r="P65" s="16"/>
      <c r="Q65" s="18" t="s">
        <v>21</v>
      </c>
      <c r="R65" s="19" t="str">
        <f t="shared" si="1"/>
        <v>N</v>
      </c>
      <c r="S65" s="20" t="str">
        <f>IF(B65=" "," ",IF(SUM(C65:E65)=0," ",IF(R65="N","N",IF(OR(C65=0,D65=0,E65=0),MAX(C65:E65),MEDIAN(C65:E65))+SUM(F65:I65)/86400)))</f>
        <v>N</v>
      </c>
      <c r="T65" s="72" t="str">
        <f>IF(AND(S65=" ",S66=" ")," ",IF(OR(AND(S65="N",S66="N"),AND(S65="N",S66=" "),AND(S65=" ",S66="N")),"nepl. pokus",IF(OR(S65=0,S66=0),MAX(S65:S66),MIN(S65:S66))))</f>
        <v>nepl. pokus</v>
      </c>
      <c r="U65" s="73">
        <f>IF(T65="nepl. pokus",$U$3,T65)</f>
        <v>0.00625</v>
      </c>
      <c r="V65" s="74">
        <f>IF(U65=" "," ",RANK(U65,$U$7:$U$66,1))</f>
        <v>30</v>
      </c>
    </row>
    <row r="66" spans="1:22" ht="12.75" customHeight="1" thickBot="1">
      <c r="A66" s="69"/>
      <c r="B66" s="77"/>
      <c r="C66" s="21">
        <v>999</v>
      </c>
      <c r="D66" s="22"/>
      <c r="E66" s="23"/>
      <c r="F66" s="24"/>
      <c r="G66" s="25"/>
      <c r="H66" s="25"/>
      <c r="I66" s="25"/>
      <c r="J66" s="24"/>
      <c r="K66" s="25"/>
      <c r="L66" s="25"/>
      <c r="M66" s="25" t="s">
        <v>21</v>
      </c>
      <c r="N66" s="25"/>
      <c r="O66" s="25"/>
      <c r="P66" s="24"/>
      <c r="Q66" s="26"/>
      <c r="R66" s="27" t="str">
        <f t="shared" si="1"/>
        <v>N</v>
      </c>
      <c r="S66" s="12" t="str">
        <f>IF(B65=" "," ",IF(SUM(C66:E66)=0," ",IF(R66="N","N",IF(OR(C66=0,D66=0,E66=0),MAX(C66:E66),MEDIAN(C66:E66))+SUM(F66:I66)/86400)))</f>
        <v>N</v>
      </c>
      <c r="T66" s="72"/>
      <c r="U66" s="73"/>
      <c r="V66" s="75"/>
    </row>
  </sheetData>
  <sheetProtection selectLockedCells="1"/>
  <mergeCells count="177">
    <mergeCell ref="A45:A46"/>
    <mergeCell ref="B45:B46"/>
    <mergeCell ref="T45:T46"/>
    <mergeCell ref="U45:U46"/>
    <mergeCell ref="V45:V46"/>
    <mergeCell ref="A41:A42"/>
    <mergeCell ref="B41:B42"/>
    <mergeCell ref="T41:T42"/>
    <mergeCell ref="U41:U42"/>
    <mergeCell ref="V41:V42"/>
    <mergeCell ref="A43:A44"/>
    <mergeCell ref="B43:B44"/>
    <mergeCell ref="T43:T44"/>
    <mergeCell ref="U43:U44"/>
    <mergeCell ref="V43:V44"/>
    <mergeCell ref="A37:A38"/>
    <mergeCell ref="B37:B38"/>
    <mergeCell ref="T37:T38"/>
    <mergeCell ref="U37:U38"/>
    <mergeCell ref="V37:V38"/>
    <mergeCell ref="A39:A40"/>
    <mergeCell ref="B39:B40"/>
    <mergeCell ref="T39:T40"/>
    <mergeCell ref="U39:U40"/>
    <mergeCell ref="V39:V40"/>
    <mergeCell ref="A33:A34"/>
    <mergeCell ref="B33:B34"/>
    <mergeCell ref="T33:T34"/>
    <mergeCell ref="U33:U34"/>
    <mergeCell ref="V33:V34"/>
    <mergeCell ref="A35:A36"/>
    <mergeCell ref="B35:B36"/>
    <mergeCell ref="T35:T36"/>
    <mergeCell ref="U35:U36"/>
    <mergeCell ref="V35:V36"/>
    <mergeCell ref="A29:A30"/>
    <mergeCell ref="B29:B30"/>
    <mergeCell ref="T29:T30"/>
    <mergeCell ref="U29:U30"/>
    <mergeCell ref="V29:V30"/>
    <mergeCell ref="A31:A32"/>
    <mergeCell ref="B31:B32"/>
    <mergeCell ref="T31:T32"/>
    <mergeCell ref="U31:U32"/>
    <mergeCell ref="V31:V32"/>
    <mergeCell ref="A25:A26"/>
    <mergeCell ref="B25:B26"/>
    <mergeCell ref="T25:T26"/>
    <mergeCell ref="U25:U26"/>
    <mergeCell ref="V25:V26"/>
    <mergeCell ref="A27:A28"/>
    <mergeCell ref="B27:B28"/>
    <mergeCell ref="T27:T28"/>
    <mergeCell ref="U27:U28"/>
    <mergeCell ref="V27:V28"/>
    <mergeCell ref="A21:A22"/>
    <mergeCell ref="B21:B22"/>
    <mergeCell ref="T21:T22"/>
    <mergeCell ref="U21:U22"/>
    <mergeCell ref="V21:V22"/>
    <mergeCell ref="A23:A24"/>
    <mergeCell ref="B23:B24"/>
    <mergeCell ref="T23:T24"/>
    <mergeCell ref="U23:U24"/>
    <mergeCell ref="V23:V24"/>
    <mergeCell ref="A17:A18"/>
    <mergeCell ref="B17:B18"/>
    <mergeCell ref="T17:T18"/>
    <mergeCell ref="U17:U18"/>
    <mergeCell ref="V17:V18"/>
    <mergeCell ref="A19:A20"/>
    <mergeCell ref="B19:B20"/>
    <mergeCell ref="T19:T20"/>
    <mergeCell ref="U19:U20"/>
    <mergeCell ref="V19:V20"/>
    <mergeCell ref="A13:A14"/>
    <mergeCell ref="B13:B14"/>
    <mergeCell ref="T13:T14"/>
    <mergeCell ref="U13:U14"/>
    <mergeCell ref="V13:V14"/>
    <mergeCell ref="A15:A16"/>
    <mergeCell ref="B15:B16"/>
    <mergeCell ref="T15:T16"/>
    <mergeCell ref="U15:U16"/>
    <mergeCell ref="V15:V16"/>
    <mergeCell ref="A9:A10"/>
    <mergeCell ref="B9:B10"/>
    <mergeCell ref="T9:T10"/>
    <mergeCell ref="U9:U10"/>
    <mergeCell ref="V9:V10"/>
    <mergeCell ref="A11:A12"/>
    <mergeCell ref="B11:B12"/>
    <mergeCell ref="T11:T12"/>
    <mergeCell ref="U11:U12"/>
    <mergeCell ref="V11:V12"/>
    <mergeCell ref="T3:T5"/>
    <mergeCell ref="U3:U6"/>
    <mergeCell ref="V3:V6"/>
    <mergeCell ref="C4:E4"/>
    <mergeCell ref="B5:B6"/>
    <mergeCell ref="A7:A8"/>
    <mergeCell ref="B7:B8"/>
    <mergeCell ref="T7:T8"/>
    <mergeCell ref="U7:U8"/>
    <mergeCell ref="V7:V8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  <mergeCell ref="A47:A48"/>
    <mergeCell ref="B47:B48"/>
    <mergeCell ref="T47:T48"/>
    <mergeCell ref="U47:U48"/>
    <mergeCell ref="V47:V48"/>
    <mergeCell ref="A49:A50"/>
    <mergeCell ref="B49:B50"/>
    <mergeCell ref="T49:T50"/>
    <mergeCell ref="U49:U50"/>
    <mergeCell ref="V49:V50"/>
    <mergeCell ref="A51:A52"/>
    <mergeCell ref="B51:B52"/>
    <mergeCell ref="T51:T52"/>
    <mergeCell ref="U51:U52"/>
    <mergeCell ref="V51:V52"/>
    <mergeCell ref="A53:A54"/>
    <mergeCell ref="B53:B54"/>
    <mergeCell ref="T53:T54"/>
    <mergeCell ref="U53:U54"/>
    <mergeCell ref="V53:V54"/>
    <mergeCell ref="A55:A56"/>
    <mergeCell ref="B55:B56"/>
    <mergeCell ref="T55:T56"/>
    <mergeCell ref="U55:U56"/>
    <mergeCell ref="V55:V56"/>
    <mergeCell ref="A57:A58"/>
    <mergeCell ref="B57:B58"/>
    <mergeCell ref="T57:T58"/>
    <mergeCell ref="U57:U58"/>
    <mergeCell ref="V57:V58"/>
    <mergeCell ref="A59:A60"/>
    <mergeCell ref="B59:B60"/>
    <mergeCell ref="T59:T60"/>
    <mergeCell ref="U59:U60"/>
    <mergeCell ref="V59:V60"/>
    <mergeCell ref="A61:A62"/>
    <mergeCell ref="B61:B62"/>
    <mergeCell ref="T61:T62"/>
    <mergeCell ref="U61:U62"/>
    <mergeCell ref="V61:V62"/>
    <mergeCell ref="A63:A64"/>
    <mergeCell ref="B63:B64"/>
    <mergeCell ref="T63:T64"/>
    <mergeCell ref="U63:U64"/>
    <mergeCell ref="V63:V64"/>
    <mergeCell ref="A65:A66"/>
    <mergeCell ref="B65:B66"/>
    <mergeCell ref="T65:T66"/>
    <mergeCell ref="U65:U66"/>
    <mergeCell ref="V65:V66"/>
  </mergeCells>
  <conditionalFormatting sqref="S9 S7 S11 S13 S15 S17 S19 S21 S23 S25 S27 S29 S31 S33 S35 S37 S39 S41 S43 S45">
    <cfRule type="expression" priority="13" dxfId="9" stopIfTrue="1">
      <formula>AND($S8&lt;&gt;"N",$S7&gt;$S8)</formula>
    </cfRule>
    <cfRule type="expression" priority="14" dxfId="0" stopIfTrue="1">
      <formula>OR($S8="N",$S7&lt;$S8,AND($S8&lt;&gt;"N",$S8=$S7))</formula>
    </cfRule>
  </conditionalFormatting>
  <conditionalFormatting sqref="S10 S8 S12 S14 S16 S18 S20 S22 S24 S26 S28 S30 S32 S34 S36 S38 S40 S42 S44 S46">
    <cfRule type="expression" priority="15" dxfId="9" stopIfTrue="1">
      <formula>AND($S7&lt;&gt;"N",$S8&gt;$S7)</formula>
    </cfRule>
    <cfRule type="expression" priority="16" dxfId="0" stopIfTrue="1">
      <formula>OR($S7="N",$S8&lt;$S7,AND($S7&lt;&gt;"N",$S7=$S8))</formula>
    </cfRule>
  </conditionalFormatting>
  <conditionalFormatting sqref="C7:E46">
    <cfRule type="expression" priority="17" dxfId="0" stopIfTrue="1">
      <formula>AND(OR($C7=0,$D7=0,$E7=0),C7=MAX($C7:$E7))</formula>
    </cfRule>
    <cfRule type="expression" priority="18" dxfId="0" stopIfTrue="1">
      <formula>AND(AND($C7&lt;&gt;0,$D7&lt;&gt;0,$E7&lt;&gt;0),C7=MEDIAN($C7:$E7))</formula>
    </cfRule>
  </conditionalFormatting>
  <conditionalFormatting sqref="T7:U46">
    <cfRule type="cellIs" priority="19" dxfId="5" operator="equal" stopIfTrue="1">
      <formula>0</formula>
    </cfRule>
  </conditionalFormatting>
  <conditionalFormatting sqref="S47 S49 S51 S53 S55 S57 S59 S61 S63 S65">
    <cfRule type="expression" priority="5" dxfId="9" stopIfTrue="1">
      <formula>AND($S48&lt;&gt;"N",$S47&gt;$S48)</formula>
    </cfRule>
    <cfRule type="expression" priority="6" dxfId="0" stopIfTrue="1">
      <formula>OR($S48="N",$S47&lt;$S48,AND($S48&lt;&gt;"N",$S48=$S47))</formula>
    </cfRule>
  </conditionalFormatting>
  <conditionalFormatting sqref="S48 S50 S52 S54 S56 S58 S60 S62 S64 S66">
    <cfRule type="expression" priority="7" dxfId="9" stopIfTrue="1">
      <formula>AND($S47&lt;&gt;"N",$S48&gt;$S47)</formula>
    </cfRule>
    <cfRule type="expression" priority="8" dxfId="0" stopIfTrue="1">
      <formula>OR($S47="N",$S48&lt;$S47,AND($S47&lt;&gt;"N",$S47=$S48))</formula>
    </cfRule>
  </conditionalFormatting>
  <conditionalFormatting sqref="C47:E66">
    <cfRule type="expression" priority="9" dxfId="0" stopIfTrue="1">
      <formula>AND(OR($C47=0,$D47=0,$E47=0),C47=MAX($C47:$E47))</formula>
    </cfRule>
    <cfRule type="expression" priority="10" dxfId="0" stopIfTrue="1">
      <formula>AND(AND($C47&lt;&gt;0,$D47&lt;&gt;0,$E47&lt;&gt;0),C47=MEDIAN($C47:$E47))</formula>
    </cfRule>
  </conditionalFormatting>
  <conditionalFormatting sqref="T47:U66">
    <cfRule type="cellIs" priority="11" dxfId="5" operator="equal" stopIfTrue="1">
      <formula>0</formula>
    </cfRule>
  </conditionalFormatting>
  <conditionalFormatting sqref="R47:R66">
    <cfRule type="cellIs" priority="12" dxfId="0" operator="equal" stopIfTrue="1">
      <formula>"N"</formula>
    </cfRule>
  </conditionalFormatting>
  <conditionalFormatting sqref="R7:R16">
    <cfRule type="cellIs" priority="4" dxfId="0" operator="equal" stopIfTrue="1">
      <formula>"N"</formula>
    </cfRule>
  </conditionalFormatting>
  <conditionalFormatting sqref="R17:R26">
    <cfRule type="cellIs" priority="3" dxfId="0" operator="equal" stopIfTrue="1">
      <formula>"N"</formula>
    </cfRule>
  </conditionalFormatting>
  <conditionalFormatting sqref="R27:R36">
    <cfRule type="cellIs" priority="2" dxfId="0" operator="equal" stopIfTrue="1">
      <formula>"N"</formula>
    </cfRule>
  </conditionalFormatting>
  <conditionalFormatting sqref="R37:R46">
    <cfRule type="cellIs" priority="1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0" r:id="rId2"/>
  <rowBreaks count="1" manualBreakCount="1">
    <brk id="3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W66"/>
  <sheetViews>
    <sheetView tabSelected="1" zoomScalePageLayoutView="0" workbookViewId="0" topLeftCell="A19">
      <selection activeCell="B23" sqref="B23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28" hidden="1" customWidth="1"/>
    <col min="22" max="22" width="4.28125" style="1" customWidth="1"/>
    <col min="23" max="16384" width="9.140625" style="1" customWidth="1"/>
  </cols>
  <sheetData>
    <row r="1" spans="1:22" ht="18" customHeight="1">
      <c r="A1" s="80" t="s">
        <v>28</v>
      </c>
      <c r="B1" s="81"/>
      <c r="C1" s="81"/>
      <c r="D1" s="81"/>
      <c r="E1" s="81"/>
      <c r="F1" s="81"/>
      <c r="G1" s="81"/>
      <c r="H1" s="82" t="s">
        <v>29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3">
        <v>44416</v>
      </c>
      <c r="T1" s="83"/>
      <c r="U1" s="83"/>
      <c r="V1" s="84"/>
    </row>
    <row r="2" spans="1:22" ht="28.5" customHeight="1" thickBot="1">
      <c r="A2" s="85" t="s">
        <v>4</v>
      </c>
      <c r="B2" s="86"/>
      <c r="C2" s="86"/>
      <c r="D2" s="86"/>
      <c r="E2" s="86"/>
      <c r="F2" s="86"/>
      <c r="G2" s="86"/>
      <c r="H2" s="87" t="s">
        <v>30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49.5" customHeight="1" thickBot="1">
      <c r="A3" s="89" t="s">
        <v>5</v>
      </c>
      <c r="B3" s="92" t="s">
        <v>27</v>
      </c>
      <c r="C3" s="94" t="s">
        <v>26</v>
      </c>
      <c r="D3" s="95"/>
      <c r="E3" s="96"/>
      <c r="F3" s="97" t="s">
        <v>24</v>
      </c>
      <c r="G3" s="97" t="s">
        <v>6</v>
      </c>
      <c r="H3" s="100" t="s">
        <v>7</v>
      </c>
      <c r="I3" s="100" t="s">
        <v>8</v>
      </c>
      <c r="J3" s="97" t="s">
        <v>9</v>
      </c>
      <c r="K3" s="100" t="s">
        <v>22</v>
      </c>
      <c r="L3" s="100" t="s">
        <v>10</v>
      </c>
      <c r="M3" s="100" t="s">
        <v>11</v>
      </c>
      <c r="N3" s="100" t="s">
        <v>12</v>
      </c>
      <c r="O3" s="100" t="s">
        <v>13</v>
      </c>
      <c r="P3" s="97" t="s">
        <v>14</v>
      </c>
      <c r="Q3" s="109" t="s">
        <v>15</v>
      </c>
      <c r="R3" s="112" t="s">
        <v>16</v>
      </c>
      <c r="S3" s="89" t="s">
        <v>17</v>
      </c>
      <c r="T3" s="89" t="s">
        <v>18</v>
      </c>
      <c r="U3" s="114">
        <v>0.00625</v>
      </c>
      <c r="V3" s="89" t="s">
        <v>19</v>
      </c>
    </row>
    <row r="4" spans="1:22" s="2" customFormat="1" ht="17.25" customHeight="1" thickBot="1">
      <c r="A4" s="90"/>
      <c r="B4" s="93"/>
      <c r="C4" s="117" t="s">
        <v>20</v>
      </c>
      <c r="D4" s="118"/>
      <c r="E4" s="119"/>
      <c r="F4" s="98"/>
      <c r="G4" s="98"/>
      <c r="H4" s="101"/>
      <c r="I4" s="101"/>
      <c r="J4" s="98"/>
      <c r="K4" s="101"/>
      <c r="L4" s="101"/>
      <c r="M4" s="101"/>
      <c r="N4" s="101"/>
      <c r="O4" s="101"/>
      <c r="P4" s="98"/>
      <c r="Q4" s="110"/>
      <c r="R4" s="113"/>
      <c r="S4" s="90"/>
      <c r="T4" s="90"/>
      <c r="U4" s="115"/>
      <c r="V4" s="90"/>
    </row>
    <row r="5" spans="1:22" s="2" customFormat="1" ht="12.75" customHeight="1">
      <c r="A5" s="90"/>
      <c r="B5" s="120" t="s">
        <v>3</v>
      </c>
      <c r="C5" s="33" t="s">
        <v>0</v>
      </c>
      <c r="D5" s="34" t="s">
        <v>1</v>
      </c>
      <c r="E5" s="35" t="s">
        <v>2</v>
      </c>
      <c r="F5" s="99"/>
      <c r="G5" s="99"/>
      <c r="H5" s="102"/>
      <c r="I5" s="102"/>
      <c r="J5" s="99"/>
      <c r="K5" s="102"/>
      <c r="L5" s="102"/>
      <c r="M5" s="102"/>
      <c r="N5" s="102"/>
      <c r="O5" s="102"/>
      <c r="P5" s="99"/>
      <c r="Q5" s="111"/>
      <c r="R5" s="113"/>
      <c r="S5" s="90"/>
      <c r="T5" s="90"/>
      <c r="U5" s="115"/>
      <c r="V5" s="90"/>
    </row>
    <row r="6" spans="1:22" ht="12.75" customHeight="1" thickBot="1">
      <c r="A6" s="91"/>
      <c r="B6" s="121"/>
      <c r="C6" s="36" t="s">
        <v>25</v>
      </c>
      <c r="D6" s="37" t="s">
        <v>25</v>
      </c>
      <c r="E6" s="38" t="s">
        <v>25</v>
      </c>
      <c r="F6" s="39" t="s">
        <v>21</v>
      </c>
      <c r="G6" s="39" t="s">
        <v>21</v>
      </c>
      <c r="H6" s="39" t="s">
        <v>21</v>
      </c>
      <c r="I6" s="39" t="s">
        <v>21</v>
      </c>
      <c r="J6" s="39" t="s">
        <v>21</v>
      </c>
      <c r="K6" s="40" t="s">
        <v>21</v>
      </c>
      <c r="L6" s="40" t="s">
        <v>21</v>
      </c>
      <c r="M6" s="40" t="s">
        <v>21</v>
      </c>
      <c r="N6" s="40" t="s">
        <v>21</v>
      </c>
      <c r="O6" s="40" t="s">
        <v>21</v>
      </c>
      <c r="P6" s="39" t="s">
        <v>21</v>
      </c>
      <c r="Q6" s="41" t="s">
        <v>21</v>
      </c>
      <c r="R6" s="42" t="s">
        <v>23</v>
      </c>
      <c r="S6" s="43" t="s">
        <v>25</v>
      </c>
      <c r="T6" s="43" t="s">
        <v>25</v>
      </c>
      <c r="U6" s="116"/>
      <c r="V6" s="91"/>
    </row>
    <row r="7" spans="1:23" ht="12.75" customHeight="1">
      <c r="A7" s="51">
        <v>11</v>
      </c>
      <c r="B7" s="56" t="s">
        <v>41</v>
      </c>
      <c r="C7" s="29">
        <v>0.0008571759259259258</v>
      </c>
      <c r="D7" s="30">
        <v>0.000846875</v>
      </c>
      <c r="E7" s="31"/>
      <c r="F7" s="3"/>
      <c r="G7" s="4"/>
      <c r="H7" s="4"/>
      <c r="I7" s="4"/>
      <c r="J7" s="3"/>
      <c r="K7" s="4"/>
      <c r="L7" s="4"/>
      <c r="M7" s="4"/>
      <c r="N7" s="4"/>
      <c r="O7" s="4"/>
      <c r="P7" s="3"/>
      <c r="Q7" s="5"/>
      <c r="R7" s="19" t="str">
        <f aca="true" t="shared" si="0" ref="R7:R38">IF(SUM(C7:E7)=0," ",IF(OR(F7="N",G7="N",H7="N",I7="N",J7="N",K7="N",L7="N",M7="N",N7="N",O7="N",P7="N",Q7="N"),"N","P"))</f>
        <v>P</v>
      </c>
      <c r="S7" s="32">
        <f>IF(B7=" "," ",IF(SUM(C7:E7)=0," ",IF(R7="N","N",IF(OR(C7=0,D7=0,E7=0),MAX(C7:E7),MEDIAN(C7:E7))+SUM(F7:I7)/86400)))</f>
        <v>0.0008571759259259258</v>
      </c>
      <c r="T7" s="57">
        <f>IF(AND(S7=" ",S8=" ")," ",IF(OR(AND(S7="N",S8="N"),AND(S7="N",S8=" "),AND(S7=" ",S8="N")),"nepl. pokus",IF(OR(S7=0,S8=0),MAX(S7:S8),MIN(S7:S8))))</f>
        <v>0.0002945601851851852</v>
      </c>
      <c r="U7" s="58">
        <f>IF(T7="nepl. pokus",$U$3,T7)</f>
        <v>0.0002945601851851852</v>
      </c>
      <c r="V7" s="60">
        <f>IF(U7=" "," ",RANK(U7,$U$7:$U$66,1))</f>
        <v>1</v>
      </c>
      <c r="W7" s="1">
        <v>1</v>
      </c>
    </row>
    <row r="8" spans="1:23" ht="12.75" customHeight="1">
      <c r="A8" s="45"/>
      <c r="B8" s="53"/>
      <c r="C8" s="6">
        <v>0.0002945601851851852</v>
      </c>
      <c r="D8" s="7">
        <v>0.00028842592592592597</v>
      </c>
      <c r="E8" s="8"/>
      <c r="F8" s="9"/>
      <c r="G8" s="10"/>
      <c r="H8" s="10"/>
      <c r="I8" s="10"/>
      <c r="J8" s="9"/>
      <c r="K8" s="10"/>
      <c r="L8" s="10"/>
      <c r="M8" s="10"/>
      <c r="N8" s="10"/>
      <c r="O8" s="10"/>
      <c r="P8" s="9"/>
      <c r="Q8" s="11"/>
      <c r="R8" s="27" t="str">
        <f t="shared" si="0"/>
        <v>P</v>
      </c>
      <c r="S8" s="12">
        <f>IF(B7=" "," ",IF(SUM(C8:E8)=0," ",IF(R8="N","N",IF(OR(C8=0,D8=0,E8=0),MAX(C8:E8),MEDIAN(C8:E8))+SUM(F8:I8)/86400)))</f>
        <v>0.0002945601851851852</v>
      </c>
      <c r="T8" s="47"/>
      <c r="U8" s="59"/>
      <c r="V8" s="61"/>
      <c r="W8" s="1">
        <v>1</v>
      </c>
    </row>
    <row r="9" spans="1:23" ht="12.75" customHeight="1">
      <c r="A9" s="44">
        <v>9</v>
      </c>
      <c r="B9" s="52" t="s">
        <v>39</v>
      </c>
      <c r="C9" s="13">
        <v>0.0002950231481481481</v>
      </c>
      <c r="D9" s="14">
        <v>0.0002997685185185185</v>
      </c>
      <c r="E9" s="15"/>
      <c r="F9" s="16"/>
      <c r="G9" s="17"/>
      <c r="H9" s="17"/>
      <c r="I9" s="17"/>
      <c r="J9" s="16"/>
      <c r="K9" s="17"/>
      <c r="L9" s="17"/>
      <c r="M9" s="17"/>
      <c r="N9" s="17"/>
      <c r="O9" s="17"/>
      <c r="P9" s="16"/>
      <c r="Q9" s="18"/>
      <c r="R9" s="19" t="str">
        <f t="shared" si="0"/>
        <v>P</v>
      </c>
      <c r="S9" s="20">
        <f>IF(B9=" "," ",IF(SUM(C9:E9)=0," ",IF(R9="N","N",IF(OR(C9=0,D9=0,E9=0),MAX(C9:E9),MEDIAN(C9:E9))+SUM(F9:I9)/86400)))</f>
        <v>0.0002997685185185185</v>
      </c>
      <c r="T9" s="47">
        <f>IF(AND(S9=" ",S10=" ")," ",IF(OR(AND(S9="N",S10="N"),AND(S9="N",S10=" "),AND(S9=" ",S10="N")),"nepl. pokus",IF(OR(S9=0,S10=0),MAX(S9:S10),MIN(S9:S10))))</f>
        <v>0.0002997685185185185</v>
      </c>
      <c r="U9" s="48">
        <f>IF(T9="nepl. pokus",$U$3,T9)</f>
        <v>0.0002997685185185185</v>
      </c>
      <c r="V9" s="49">
        <f>IF(U9=" "," ",RANK(U9,$U$7:$U$66,1))</f>
        <v>2</v>
      </c>
      <c r="W9" s="1">
        <v>2</v>
      </c>
    </row>
    <row r="10" spans="1:23" ht="12.75" customHeight="1">
      <c r="A10" s="44"/>
      <c r="B10" s="53"/>
      <c r="C10" s="21">
        <v>999</v>
      </c>
      <c r="D10" s="22"/>
      <c r="E10" s="23"/>
      <c r="F10" s="24"/>
      <c r="G10" s="25"/>
      <c r="H10" s="25"/>
      <c r="I10" s="25"/>
      <c r="J10" s="24"/>
      <c r="K10" s="25"/>
      <c r="L10" s="25" t="s">
        <v>21</v>
      </c>
      <c r="M10" s="25"/>
      <c r="N10" s="25"/>
      <c r="O10" s="25"/>
      <c r="P10" s="24"/>
      <c r="Q10" s="26"/>
      <c r="R10" s="27" t="str">
        <f t="shared" si="0"/>
        <v>N</v>
      </c>
      <c r="S10" s="12" t="str">
        <f>IF(B9=" "," ",IF(SUM(C10:E10)=0," ",IF(R10="N","N",IF(OR(C10=0,D10=0,E10=0),MAX(C10:E10),MEDIAN(C10:E10))+SUM(F10:I10)/86400)))</f>
        <v>N</v>
      </c>
      <c r="T10" s="47"/>
      <c r="U10" s="48"/>
      <c r="V10" s="50"/>
      <c r="W10" s="1">
        <v>2</v>
      </c>
    </row>
    <row r="11" spans="1:23" ht="12.75" customHeight="1">
      <c r="A11" s="44">
        <v>21</v>
      </c>
      <c r="B11" s="52" t="s">
        <v>50</v>
      </c>
      <c r="C11" s="13">
        <v>0.0003105324074074074</v>
      </c>
      <c r="D11" s="14">
        <v>0.0004945601851851851</v>
      </c>
      <c r="E11" s="15"/>
      <c r="F11" s="16"/>
      <c r="G11" s="17"/>
      <c r="H11" s="17"/>
      <c r="I11" s="17"/>
      <c r="J11" s="16"/>
      <c r="K11" s="17"/>
      <c r="L11" s="17"/>
      <c r="M11" s="17"/>
      <c r="N11" s="17"/>
      <c r="O11" s="17"/>
      <c r="P11" s="16"/>
      <c r="Q11" s="18"/>
      <c r="R11" s="19" t="str">
        <f t="shared" si="0"/>
        <v>P</v>
      </c>
      <c r="S11" s="20">
        <f>IF(B11=" "," ",IF(SUM(C11:E11)=0," ",IF(R11="N","N",IF(OR(C11=0,D11=0,E11=0),MAX(C11:E11),MEDIAN(C11:E11))+SUM(F11:I11)/86400)))</f>
        <v>0.0004945601851851851</v>
      </c>
      <c r="T11" s="47">
        <f>IF(AND(S11=" ",S12=" ")," ",IF(OR(AND(S11="N",S12="N"),AND(S11="N",S12=" "),AND(S11=" ",S12="N")),"nepl. pokus",IF(OR(S11=0,S12=0),MAX(S11:S12),MIN(S11:S12))))</f>
        <v>0.00030694444444444443</v>
      </c>
      <c r="U11" s="48">
        <f>IF(T11="nepl. pokus",$U$3,T11)</f>
        <v>0.00030694444444444443</v>
      </c>
      <c r="V11" s="49">
        <f>IF(U11=" "," ",RANK(U11,$U$7:$U$66,1))</f>
        <v>3</v>
      </c>
      <c r="W11" s="1">
        <v>3</v>
      </c>
    </row>
    <row r="12" spans="1:23" ht="12.75" customHeight="1" thickBot="1">
      <c r="A12" s="44"/>
      <c r="B12" s="53"/>
      <c r="C12" s="21">
        <v>0.00030694444444444443</v>
      </c>
      <c r="D12" s="22">
        <v>0.0003011574074074074</v>
      </c>
      <c r="E12" s="23"/>
      <c r="F12" s="24"/>
      <c r="G12" s="25"/>
      <c r="H12" s="25"/>
      <c r="I12" s="25"/>
      <c r="J12" s="24"/>
      <c r="K12" s="25"/>
      <c r="L12" s="25"/>
      <c r="M12" s="25"/>
      <c r="N12" s="25"/>
      <c r="O12" s="25"/>
      <c r="P12" s="24"/>
      <c r="Q12" s="26"/>
      <c r="R12" s="27" t="str">
        <f t="shared" si="0"/>
        <v>P</v>
      </c>
      <c r="S12" s="12">
        <f>IF(B11=" "," ",IF(SUM(C12:E12)=0," ",IF(R12="N","N",IF(OR(C12=0,D12=0,E12=0),MAX(C12:E12),MEDIAN(C12:E12))+SUM(F12:I12)/86400)))</f>
        <v>0.00030694444444444443</v>
      </c>
      <c r="T12" s="47"/>
      <c r="U12" s="48"/>
      <c r="V12" s="50"/>
      <c r="W12" s="1">
        <v>3</v>
      </c>
    </row>
    <row r="13" spans="1:23" ht="12.75" customHeight="1">
      <c r="A13" s="51">
        <v>28</v>
      </c>
      <c r="B13" s="45" t="s">
        <v>57</v>
      </c>
      <c r="C13" s="13">
        <v>0.0005209490740740741</v>
      </c>
      <c r="D13" s="14">
        <v>0.0005065972222222222</v>
      </c>
      <c r="E13" s="15"/>
      <c r="F13" s="16"/>
      <c r="G13" s="17"/>
      <c r="H13" s="17"/>
      <c r="I13" s="17"/>
      <c r="J13" s="16"/>
      <c r="K13" s="17"/>
      <c r="L13" s="17"/>
      <c r="M13" s="17"/>
      <c r="N13" s="17"/>
      <c r="O13" s="17"/>
      <c r="P13" s="16"/>
      <c r="Q13" s="18"/>
      <c r="R13" s="19" t="str">
        <f t="shared" si="0"/>
        <v>P</v>
      </c>
      <c r="S13" s="20">
        <f>IF(B13=" "," ",IF(SUM(C13:E13)=0," ",IF(R13="N","N",IF(OR(C13=0,D13=0,E13=0),MAX(C13:E13),MEDIAN(C13:E13))+SUM(F13:I13)/86400)))</f>
        <v>0.0005209490740740741</v>
      </c>
      <c r="T13" s="47">
        <f>IF(AND(S13=" ",S14=" ")," ",IF(OR(AND(S13="N",S14="N"),AND(S13="N",S14=" "),AND(S13=" ",S14="N")),"nepl. pokus",IF(OR(S13=0,S14=0),MAX(S13:S14),MIN(S13:S14))))</f>
        <v>0.0003077546296296296</v>
      </c>
      <c r="U13" s="48">
        <f>IF(T13="nepl. pokus",$U$3,T13)</f>
        <v>0.0003077546296296296</v>
      </c>
      <c r="V13" s="49">
        <f>IF(U13=" "," ",RANK(U13,$U$7:$U$66,1))</f>
        <v>4</v>
      </c>
      <c r="W13" s="1">
        <v>4</v>
      </c>
    </row>
    <row r="14" spans="1:23" ht="12.75" customHeight="1">
      <c r="A14" s="45"/>
      <c r="B14" s="54"/>
      <c r="C14" s="21">
        <v>0.0003077546296296296</v>
      </c>
      <c r="D14" s="22">
        <v>0.00030162037037037033</v>
      </c>
      <c r="E14" s="23"/>
      <c r="F14" s="24"/>
      <c r="G14" s="25"/>
      <c r="H14" s="25"/>
      <c r="I14" s="25"/>
      <c r="J14" s="24"/>
      <c r="K14" s="25"/>
      <c r="L14" s="25"/>
      <c r="M14" s="25"/>
      <c r="N14" s="25"/>
      <c r="O14" s="25"/>
      <c r="P14" s="24"/>
      <c r="Q14" s="26"/>
      <c r="R14" s="27" t="str">
        <f t="shared" si="0"/>
        <v>P</v>
      </c>
      <c r="S14" s="12">
        <f>IF(B13=" "," ",IF(SUM(C14:E14)=0," ",IF(R14="N","N",IF(OR(C14=0,D14=0,E14=0),MAX(C14:E14),MEDIAN(C14:E14))+SUM(F14:I14)/86400)))</f>
        <v>0.0003077546296296296</v>
      </c>
      <c r="T14" s="47"/>
      <c r="U14" s="48"/>
      <c r="V14" s="50"/>
      <c r="W14" s="1">
        <v>4</v>
      </c>
    </row>
    <row r="15" spans="1:23" ht="12.75" customHeight="1">
      <c r="A15" s="44">
        <v>5</v>
      </c>
      <c r="B15" s="52" t="s">
        <v>35</v>
      </c>
      <c r="C15" s="13">
        <v>0.0003430555555555556</v>
      </c>
      <c r="D15" s="14">
        <v>0.0002997685185185185</v>
      </c>
      <c r="E15" s="15"/>
      <c r="F15" s="16"/>
      <c r="G15" s="17"/>
      <c r="H15" s="17"/>
      <c r="I15" s="17"/>
      <c r="J15" s="16"/>
      <c r="K15" s="17"/>
      <c r="L15" s="17"/>
      <c r="M15" s="17"/>
      <c r="N15" s="17"/>
      <c r="O15" s="17"/>
      <c r="P15" s="16"/>
      <c r="Q15" s="18"/>
      <c r="R15" s="19" t="str">
        <f t="shared" si="0"/>
        <v>P</v>
      </c>
      <c r="S15" s="20">
        <f>IF(B15=" "," ",IF(SUM(C15:E15)=0," ",IF(R15="N","N",IF(OR(C15=0,D15=0,E15=0),MAX(C15:E15),MEDIAN(C15:E15))+SUM(F15:I15)/86400)))</f>
        <v>0.0003430555555555556</v>
      </c>
      <c r="T15" s="47">
        <f>IF(AND(S15=" ",S16=" ")," ",IF(OR(AND(S15="N",S16="N"),AND(S15="N",S16=" "),AND(S15=" ",S16="N")),"nepl. pokus",IF(OR(S15=0,S16=0),MAX(S15:S16),MIN(S15:S16))))</f>
        <v>0.00030856481481481485</v>
      </c>
      <c r="U15" s="48">
        <f>IF(T15="nepl. pokus",$U$3,T15)</f>
        <v>0.00030856481481481485</v>
      </c>
      <c r="V15" s="49">
        <f>IF(U15=" "," ",RANK(U15,$U$7:$U$66,1))</f>
        <v>5</v>
      </c>
      <c r="W15" s="1">
        <v>5</v>
      </c>
    </row>
    <row r="16" spans="1:23" ht="12.75" customHeight="1">
      <c r="A16" s="44"/>
      <c r="B16" s="53"/>
      <c r="C16" s="21">
        <v>0.00030833333333333337</v>
      </c>
      <c r="D16" s="22">
        <v>0.00030856481481481485</v>
      </c>
      <c r="E16" s="23"/>
      <c r="F16" s="24"/>
      <c r="G16" s="25"/>
      <c r="H16" s="25"/>
      <c r="I16" s="25"/>
      <c r="J16" s="24"/>
      <c r="K16" s="25"/>
      <c r="L16" s="25"/>
      <c r="M16" s="25"/>
      <c r="N16" s="25"/>
      <c r="O16" s="25"/>
      <c r="P16" s="24"/>
      <c r="Q16" s="26"/>
      <c r="R16" s="27" t="str">
        <f t="shared" si="0"/>
        <v>P</v>
      </c>
      <c r="S16" s="12">
        <f>IF(B15=" "," ",IF(SUM(C16:E16)=0," ",IF(R16="N","N",IF(OR(C16=0,D16=0,E16=0),MAX(C16:E16),MEDIAN(C16:E16))+SUM(F16:I16)/86400)))</f>
        <v>0.00030856481481481485</v>
      </c>
      <c r="T16" s="47"/>
      <c r="U16" s="48"/>
      <c r="V16" s="50"/>
      <c r="W16" s="1">
        <v>5</v>
      </c>
    </row>
    <row r="17" spans="1:23" ht="12.75" customHeight="1">
      <c r="A17" s="44">
        <v>10</v>
      </c>
      <c r="B17" s="45" t="s">
        <v>40</v>
      </c>
      <c r="C17" s="13">
        <v>0.00030092592592592595</v>
      </c>
      <c r="D17" s="14">
        <v>0.00031493055555555555</v>
      </c>
      <c r="E17" s="15"/>
      <c r="F17" s="16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8"/>
      <c r="R17" s="19" t="str">
        <f t="shared" si="0"/>
        <v>P</v>
      </c>
      <c r="S17" s="20">
        <f>IF(B17=" "," ",IF(SUM(C17:E17)=0," ",IF(R17="N","N",IF(OR(C17=0,D17=0,E17=0),MAX(C17:E17),MEDIAN(C17:E17))+SUM(F17:I17)/86400)))</f>
        <v>0.00031493055555555555</v>
      </c>
      <c r="T17" s="47">
        <f>IF(AND(S17=" ",S18=" ")," ",IF(OR(AND(S17="N",S18="N"),AND(S17="N",S18=" "),AND(S17=" ",S18="N")),"nepl. pokus",IF(OR(S17=0,S18=0),MAX(S17:S18),MIN(S17:S18))))</f>
        <v>0.00031493055555555555</v>
      </c>
      <c r="U17" s="48">
        <f>IF(T17="nepl. pokus",$U$3,T17)</f>
        <v>0.00031493055555555555</v>
      </c>
      <c r="V17" s="49">
        <f>IF(U17=" "," ",RANK(U17,$U$7:$U$66,1))</f>
        <v>6</v>
      </c>
      <c r="W17" s="1">
        <v>6</v>
      </c>
    </row>
    <row r="18" spans="1:23" ht="12.75" customHeight="1" thickBot="1">
      <c r="A18" s="44"/>
      <c r="B18" s="54"/>
      <c r="C18" s="21">
        <v>0.00029872685185185183</v>
      </c>
      <c r="D18" s="22">
        <v>0.00038715277777777777</v>
      </c>
      <c r="E18" s="23"/>
      <c r="F18" s="24"/>
      <c r="G18" s="25"/>
      <c r="H18" s="25"/>
      <c r="I18" s="25"/>
      <c r="J18" s="24"/>
      <c r="K18" s="25"/>
      <c r="L18" s="25"/>
      <c r="M18" s="25"/>
      <c r="N18" s="25"/>
      <c r="O18" s="25"/>
      <c r="P18" s="24"/>
      <c r="Q18" s="26"/>
      <c r="R18" s="27" t="str">
        <f t="shared" si="0"/>
        <v>P</v>
      </c>
      <c r="S18" s="12">
        <f>IF(B17=" "," ",IF(SUM(C18:E18)=0," ",IF(R18="N","N",IF(OR(C18=0,D18=0,E18=0),MAX(C18:E18),MEDIAN(C18:E18))+SUM(F18:I18)/86400)))</f>
        <v>0.00038715277777777777</v>
      </c>
      <c r="T18" s="47"/>
      <c r="U18" s="48"/>
      <c r="V18" s="50"/>
      <c r="W18" s="1">
        <v>6</v>
      </c>
    </row>
    <row r="19" spans="1:23" ht="12.75" customHeight="1">
      <c r="A19" s="51">
        <v>12</v>
      </c>
      <c r="B19" s="62" t="s">
        <v>42</v>
      </c>
      <c r="C19" s="13">
        <v>0.0003537037037037037</v>
      </c>
      <c r="D19" s="14">
        <v>0.00032199074074074074</v>
      </c>
      <c r="E19" s="15"/>
      <c r="F19" s="16"/>
      <c r="G19" s="17"/>
      <c r="H19" s="17"/>
      <c r="I19" s="17"/>
      <c r="J19" s="16"/>
      <c r="K19" s="17"/>
      <c r="L19" s="17"/>
      <c r="M19" s="17"/>
      <c r="N19" s="17"/>
      <c r="O19" s="17"/>
      <c r="P19" s="16"/>
      <c r="Q19" s="18"/>
      <c r="R19" s="19" t="str">
        <f t="shared" si="0"/>
        <v>P</v>
      </c>
      <c r="S19" s="20">
        <f>IF(B19=" "," ",IF(SUM(C19:E19)=0," ",IF(R19="N","N",IF(OR(C19=0,D19=0,E19=0),MAX(C19:E19),MEDIAN(C19:E19))+SUM(F19:I19)/86400)))</f>
        <v>0.0003537037037037037</v>
      </c>
      <c r="T19" s="47">
        <f>IF(AND(S19=" ",S20=" ")," ",IF(OR(AND(S19="N",S20="N"),AND(S19="N",S20=" "),AND(S19=" ",S20="N")),"nepl. pokus",IF(OR(S19=0,S20=0),MAX(S19:S20),MIN(S19:S20))))</f>
        <v>0.00031608796296296295</v>
      </c>
      <c r="U19" s="48">
        <f>IF(T19="nepl. pokus",$U$3,T19)</f>
        <v>0.00031608796296296295</v>
      </c>
      <c r="V19" s="49">
        <f>IF(U19=" "," ",RANK(U19,$U$7:$U$66,1))</f>
        <v>7</v>
      </c>
      <c r="W19" s="1">
        <v>7</v>
      </c>
    </row>
    <row r="20" spans="1:23" ht="12.75" customHeight="1">
      <c r="A20" s="45"/>
      <c r="B20" s="62"/>
      <c r="C20" s="21">
        <v>0.0003106481481481481</v>
      </c>
      <c r="D20" s="22">
        <v>0.00031608796296296295</v>
      </c>
      <c r="E20" s="23"/>
      <c r="F20" s="24"/>
      <c r="G20" s="25"/>
      <c r="H20" s="25"/>
      <c r="I20" s="25"/>
      <c r="J20" s="24"/>
      <c r="K20" s="25"/>
      <c r="L20" s="25"/>
      <c r="M20" s="25"/>
      <c r="N20" s="25"/>
      <c r="O20" s="25"/>
      <c r="P20" s="24"/>
      <c r="Q20" s="26"/>
      <c r="R20" s="27" t="str">
        <f t="shared" si="0"/>
        <v>P</v>
      </c>
      <c r="S20" s="12">
        <f>IF(B19=" "," ",IF(SUM(C20:E20)=0," ",IF(R20="N","N",IF(OR(C20=0,D20=0,E20=0),MAX(C20:E20),MEDIAN(C20:E20))+SUM(F20:I20)/86400)))</f>
        <v>0.00031608796296296295</v>
      </c>
      <c r="T20" s="47"/>
      <c r="U20" s="48"/>
      <c r="V20" s="50"/>
      <c r="W20" s="1">
        <v>7</v>
      </c>
    </row>
    <row r="21" spans="1:23" ht="12.75" customHeight="1">
      <c r="A21" s="44">
        <v>15</v>
      </c>
      <c r="B21" s="52" t="s">
        <v>45</v>
      </c>
      <c r="C21" s="13">
        <v>0.0003057870370370371</v>
      </c>
      <c r="D21" s="14">
        <v>0.0003274305555555556</v>
      </c>
      <c r="E21" s="15"/>
      <c r="F21" s="16"/>
      <c r="G21" s="17"/>
      <c r="H21" s="17"/>
      <c r="I21" s="17"/>
      <c r="J21" s="16"/>
      <c r="K21" s="17"/>
      <c r="L21" s="17"/>
      <c r="M21" s="17"/>
      <c r="N21" s="17"/>
      <c r="O21" s="17"/>
      <c r="P21" s="16"/>
      <c r="Q21" s="18"/>
      <c r="R21" s="19" t="str">
        <f t="shared" si="0"/>
        <v>P</v>
      </c>
      <c r="S21" s="20">
        <f>IF(B21=" "," ",IF(SUM(C21:E21)=0," ",IF(R21="N","N",IF(OR(C21=0,D21=0,E21=0),MAX(C21:E21),MEDIAN(C21:E21))+SUM(F21:I21)/86400)))</f>
        <v>0.0003274305555555556</v>
      </c>
      <c r="T21" s="47">
        <f>IF(AND(S21=" ",S22=" ")," ",IF(OR(AND(S21="N",S22="N"),AND(S21="N",S22=" "),AND(S21=" ",S22="N")),"nepl. pokus",IF(OR(S21=0,S22=0),MAX(S21:S22),MIN(S21:S22))))</f>
        <v>0.0003180555555555556</v>
      </c>
      <c r="U21" s="48">
        <f>IF(T21="nepl. pokus",$U$3,T21)</f>
        <v>0.0003180555555555556</v>
      </c>
      <c r="V21" s="49">
        <f>IF(U21=" "," ",RANK(U21,$U$7:$U$66,1))</f>
        <v>8</v>
      </c>
      <c r="W21" s="1">
        <v>8</v>
      </c>
    </row>
    <row r="22" spans="1:23" ht="12.75" customHeight="1">
      <c r="A22" s="44"/>
      <c r="B22" s="53"/>
      <c r="C22" s="21">
        <v>0.0003180555555555556</v>
      </c>
      <c r="D22" s="22">
        <v>0.0002997685185185185</v>
      </c>
      <c r="E22" s="23"/>
      <c r="F22" s="24"/>
      <c r="G22" s="25"/>
      <c r="H22" s="25"/>
      <c r="I22" s="25"/>
      <c r="J22" s="24"/>
      <c r="K22" s="25"/>
      <c r="L22" s="25"/>
      <c r="M22" s="25"/>
      <c r="N22" s="25"/>
      <c r="O22" s="25"/>
      <c r="P22" s="24"/>
      <c r="Q22" s="26"/>
      <c r="R22" s="27" t="str">
        <f t="shared" si="0"/>
        <v>P</v>
      </c>
      <c r="S22" s="12">
        <f>IF(B21=" "," ",IF(SUM(C22:E22)=0," ",IF(R22="N","N",IF(OR(C22=0,D22=0,E22=0),MAX(C22:E22),MEDIAN(C22:E22))+SUM(F22:I22)/86400)))</f>
        <v>0.0003180555555555556</v>
      </c>
      <c r="T22" s="47"/>
      <c r="U22" s="48"/>
      <c r="V22" s="50"/>
      <c r="W22" s="1">
        <v>8</v>
      </c>
    </row>
    <row r="23" spans="1:23" ht="12.75" customHeight="1">
      <c r="A23" s="44">
        <v>18</v>
      </c>
      <c r="B23" s="62" t="s">
        <v>47</v>
      </c>
      <c r="C23" s="13">
        <v>0.00032418981481481486</v>
      </c>
      <c r="D23" s="14">
        <v>0.00032349537037037036</v>
      </c>
      <c r="E23" s="15"/>
      <c r="F23" s="16"/>
      <c r="G23" s="17"/>
      <c r="H23" s="17"/>
      <c r="I23" s="17"/>
      <c r="J23" s="16"/>
      <c r="K23" s="17"/>
      <c r="L23" s="17"/>
      <c r="M23" s="17"/>
      <c r="N23" s="17"/>
      <c r="O23" s="17"/>
      <c r="P23" s="16"/>
      <c r="Q23" s="18"/>
      <c r="R23" s="19" t="str">
        <f t="shared" si="0"/>
        <v>P</v>
      </c>
      <c r="S23" s="20">
        <f>IF(B23=" "," ",IF(SUM(C23:E23)=0," ",IF(R23="N","N",IF(OR(C23=0,D23=0,E23=0),MAX(C23:E23),MEDIAN(C23:E23))+SUM(F23:I23)/86400)))</f>
        <v>0.00032418981481481486</v>
      </c>
      <c r="T23" s="47">
        <f>IF(AND(S23=" ",S24=" ")," ",IF(OR(AND(S23="N",S24="N"),AND(S23="N",S24=" "),AND(S23=" ",S24="N")),"nepl. pokus",IF(OR(S23=0,S24=0),MAX(S23:S24),MIN(S23:S24))))</f>
        <v>0.00032418981481481486</v>
      </c>
      <c r="U23" s="48">
        <f>IF(T23="nepl. pokus",$U$3,T23)</f>
        <v>0.00032418981481481486</v>
      </c>
      <c r="V23" s="49">
        <f>IF(U23=" "," ",RANK(U23,$U$7:$U$66,1))</f>
        <v>9</v>
      </c>
      <c r="W23" s="1">
        <v>9</v>
      </c>
    </row>
    <row r="24" spans="1:23" ht="12.75" customHeight="1" thickBot="1">
      <c r="A24" s="44"/>
      <c r="B24" s="62"/>
      <c r="C24" s="21">
        <v>0.00035682870370370366</v>
      </c>
      <c r="D24" s="22">
        <v>0.0003577546296296296</v>
      </c>
      <c r="E24" s="23"/>
      <c r="F24" s="24"/>
      <c r="G24" s="25"/>
      <c r="H24" s="25"/>
      <c r="I24" s="25"/>
      <c r="J24" s="24"/>
      <c r="K24" s="25"/>
      <c r="L24" s="25"/>
      <c r="M24" s="25"/>
      <c r="N24" s="25"/>
      <c r="O24" s="25"/>
      <c r="P24" s="24"/>
      <c r="Q24" s="26"/>
      <c r="R24" s="27" t="str">
        <f t="shared" si="0"/>
        <v>P</v>
      </c>
      <c r="S24" s="12">
        <f>IF(B23=" "," ",IF(SUM(C24:E24)=0," ",IF(R24="N","N",IF(OR(C24=0,D24=0,E24=0),MAX(C24:E24),MEDIAN(C24:E24))+SUM(F24:I24)/86400)))</f>
        <v>0.0003577546296296296</v>
      </c>
      <c r="T24" s="47"/>
      <c r="U24" s="48"/>
      <c r="V24" s="50"/>
      <c r="W24" s="1">
        <v>9</v>
      </c>
    </row>
    <row r="25" spans="1:23" ht="12.75" customHeight="1">
      <c r="A25" s="51">
        <v>19</v>
      </c>
      <c r="B25" s="52" t="s">
        <v>48</v>
      </c>
      <c r="C25" s="13">
        <v>0.00033865740740740747</v>
      </c>
      <c r="D25" s="14">
        <v>0.0002989583333333333</v>
      </c>
      <c r="E25" s="15"/>
      <c r="F25" s="16"/>
      <c r="G25" s="17"/>
      <c r="H25" s="17"/>
      <c r="I25" s="17"/>
      <c r="J25" s="16"/>
      <c r="K25" s="17"/>
      <c r="L25" s="17"/>
      <c r="M25" s="17"/>
      <c r="N25" s="17"/>
      <c r="O25" s="17"/>
      <c r="P25" s="16"/>
      <c r="Q25" s="18"/>
      <c r="R25" s="19" t="str">
        <f t="shared" si="0"/>
        <v>P</v>
      </c>
      <c r="S25" s="20">
        <f>IF(B25=" "," ",IF(SUM(C25:E25)=0," ",IF(R25="N","N",IF(OR(C25=0,D25=0,E25=0),MAX(C25:E25),MEDIAN(C25:E25))+SUM(F25:I25)/86400)))</f>
        <v>0.00033865740740740747</v>
      </c>
      <c r="T25" s="47">
        <f>IF(AND(S25=" ",S26=" ")," ",IF(OR(AND(S25="N",S26="N"),AND(S25="N",S26=" "),AND(S25=" ",S26="N")),"nepl. pokus",IF(OR(S25=0,S26=0),MAX(S25:S26),MIN(S25:S26))))</f>
        <v>0.0003289351851851852</v>
      </c>
      <c r="U25" s="48">
        <f>IF(T25="nepl. pokus",$U$3,T25)</f>
        <v>0.0003289351851851852</v>
      </c>
      <c r="V25" s="49">
        <f>IF(U25=" "," ",RANK(U25,$U$7:$U$66,1))</f>
        <v>10</v>
      </c>
      <c r="W25" s="1">
        <v>10</v>
      </c>
    </row>
    <row r="26" spans="1:23" ht="12.75" customHeight="1">
      <c r="A26" s="45"/>
      <c r="B26" s="53"/>
      <c r="C26" s="21">
        <v>0.00030555555555555555</v>
      </c>
      <c r="D26" s="22">
        <v>0.0003289351851851852</v>
      </c>
      <c r="E26" s="23"/>
      <c r="F26" s="24"/>
      <c r="G26" s="25"/>
      <c r="H26" s="25"/>
      <c r="I26" s="25"/>
      <c r="J26" s="24"/>
      <c r="K26" s="25"/>
      <c r="L26" s="25"/>
      <c r="M26" s="25"/>
      <c r="N26" s="25"/>
      <c r="O26" s="25"/>
      <c r="P26" s="24"/>
      <c r="Q26" s="26"/>
      <c r="R26" s="27" t="str">
        <f t="shared" si="0"/>
        <v>P</v>
      </c>
      <c r="S26" s="12">
        <f>IF(B25=" "," ",IF(SUM(C26:E26)=0," ",IF(R26="N","N",IF(OR(C26=0,D26=0,E26=0),MAX(C26:E26),MEDIAN(C26:E26))+SUM(F26:I26)/86400)))</f>
        <v>0.0003289351851851852</v>
      </c>
      <c r="T26" s="47"/>
      <c r="U26" s="48"/>
      <c r="V26" s="50"/>
      <c r="W26" s="1">
        <v>10</v>
      </c>
    </row>
    <row r="27" spans="1:23" ht="12.75" customHeight="1">
      <c r="A27" s="44">
        <v>8</v>
      </c>
      <c r="B27" s="45" t="s">
        <v>38</v>
      </c>
      <c r="C27" s="13">
        <v>0.00033877314814814816</v>
      </c>
      <c r="D27" s="14">
        <v>0.00031180555555555557</v>
      </c>
      <c r="E27" s="15"/>
      <c r="F27" s="16"/>
      <c r="G27" s="17"/>
      <c r="H27" s="17"/>
      <c r="I27" s="17"/>
      <c r="J27" s="16"/>
      <c r="K27" s="17"/>
      <c r="L27" s="17"/>
      <c r="M27" s="17"/>
      <c r="N27" s="17"/>
      <c r="O27" s="17"/>
      <c r="P27" s="16"/>
      <c r="Q27" s="18"/>
      <c r="R27" s="19" t="str">
        <f t="shared" si="0"/>
        <v>P</v>
      </c>
      <c r="S27" s="20">
        <f>IF(B27=" "," ",IF(SUM(C27:E27)=0," ",IF(R27="N","N",IF(OR(C27=0,D27=0,E27=0),MAX(C27:E27),MEDIAN(C27:E27))+SUM(F27:I27)/86400)))</f>
        <v>0.00033877314814814816</v>
      </c>
      <c r="T27" s="47">
        <f>IF(AND(S27=" ",S28=" ")," ",IF(OR(AND(S27="N",S28="N"),AND(S27="N",S28=" "),AND(S27=" ",S28="N")),"nepl. pokus",IF(OR(S27=0,S28=0),MAX(S27:S28),MIN(S27:S28))))</f>
        <v>0.00033877314814814816</v>
      </c>
      <c r="U27" s="48">
        <f>IF(T27="nepl. pokus",$U$3,T27)</f>
        <v>0.00033877314814814816</v>
      </c>
      <c r="V27" s="49">
        <f>IF(U27=" "," ",RANK(U27,$U$7:$U$66,1))</f>
        <v>11</v>
      </c>
      <c r="W27" s="1">
        <v>11</v>
      </c>
    </row>
    <row r="28" spans="1:23" ht="12.75" customHeight="1">
      <c r="A28" s="44"/>
      <c r="B28" s="54"/>
      <c r="C28" s="21">
        <v>0.0003489583333333333</v>
      </c>
      <c r="D28" s="22">
        <v>0.0003414351851851851</v>
      </c>
      <c r="E28" s="23"/>
      <c r="F28" s="24"/>
      <c r="G28" s="25"/>
      <c r="H28" s="25"/>
      <c r="I28" s="25"/>
      <c r="J28" s="24"/>
      <c r="K28" s="25"/>
      <c r="L28" s="25"/>
      <c r="M28" s="25"/>
      <c r="N28" s="25"/>
      <c r="O28" s="25"/>
      <c r="P28" s="24"/>
      <c r="Q28" s="26"/>
      <c r="R28" s="27" t="str">
        <f t="shared" si="0"/>
        <v>P</v>
      </c>
      <c r="S28" s="12">
        <f>IF(B27=" "," ",IF(SUM(C28:E28)=0," ",IF(R28="N","N",IF(OR(C28=0,D28=0,E28=0),MAX(C28:E28),MEDIAN(C28:E28))+SUM(F28:I28)/86400)))</f>
        <v>0.0003489583333333333</v>
      </c>
      <c r="T28" s="47"/>
      <c r="U28" s="48"/>
      <c r="V28" s="50"/>
      <c r="W28" s="1">
        <v>11</v>
      </c>
    </row>
    <row r="29" spans="1:23" ht="12.75" customHeight="1">
      <c r="A29" s="44">
        <v>4</v>
      </c>
      <c r="B29" s="45" t="s">
        <v>34</v>
      </c>
      <c r="C29" s="13">
        <v>0.00033194444444444444</v>
      </c>
      <c r="D29" s="14">
        <v>0.0003438657407407408</v>
      </c>
      <c r="E29" s="15"/>
      <c r="F29" s="16"/>
      <c r="G29" s="17"/>
      <c r="H29" s="17"/>
      <c r="I29" s="17"/>
      <c r="J29" s="16"/>
      <c r="K29" s="17"/>
      <c r="L29" s="17"/>
      <c r="M29" s="17"/>
      <c r="N29" s="17"/>
      <c r="O29" s="17"/>
      <c r="P29" s="16"/>
      <c r="Q29" s="18"/>
      <c r="R29" s="19" t="str">
        <f t="shared" si="0"/>
        <v>P</v>
      </c>
      <c r="S29" s="20">
        <f>IF(B29=" "," ",IF(SUM(C29:E29)=0," ",IF(R29="N","N",IF(OR(C29=0,D29=0,E29=0),MAX(C29:E29),MEDIAN(C29:E29))+SUM(F29:I29)/86400)))</f>
        <v>0.0003438657407407408</v>
      </c>
      <c r="T29" s="47">
        <f>IF(AND(S29=" ",S30=" ")," ",IF(OR(AND(S29="N",S30="N"),AND(S29="N",S30=" "),AND(S29=" ",S30="N")),"nepl. pokus",IF(OR(S29=0,S30=0),MAX(S29:S30),MIN(S29:S30))))</f>
        <v>0.0003438657407407408</v>
      </c>
      <c r="U29" s="48">
        <f>IF(T29="nepl. pokus",$U$3,T29)</f>
        <v>0.0003438657407407408</v>
      </c>
      <c r="V29" s="49">
        <f>IF(U29=" "," ",RANK(U29,$U$7:$U$66,1))</f>
        <v>12</v>
      </c>
      <c r="W29" s="1">
        <v>12</v>
      </c>
    </row>
    <row r="30" spans="1:23" ht="12.75" customHeight="1" thickBot="1">
      <c r="A30" s="44"/>
      <c r="B30" s="54"/>
      <c r="C30" s="21">
        <v>0.0003321759259259259</v>
      </c>
      <c r="D30" s="22">
        <v>0.00036585648148148154</v>
      </c>
      <c r="E30" s="23"/>
      <c r="F30" s="24"/>
      <c r="G30" s="25"/>
      <c r="H30" s="25"/>
      <c r="I30" s="25"/>
      <c r="J30" s="24"/>
      <c r="K30" s="25"/>
      <c r="L30" s="25"/>
      <c r="M30" s="25"/>
      <c r="N30" s="25"/>
      <c r="O30" s="25"/>
      <c r="P30" s="24"/>
      <c r="Q30" s="26"/>
      <c r="R30" s="27" t="str">
        <f t="shared" si="0"/>
        <v>P</v>
      </c>
      <c r="S30" s="12">
        <f>IF(B29=" "," ",IF(SUM(C30:E30)=0," ",IF(R30="N","N",IF(OR(C30=0,D30=0,E30=0),MAX(C30:E30),MEDIAN(C30:E30))+SUM(F30:I30)/86400)))</f>
        <v>0.00036585648148148154</v>
      </c>
      <c r="T30" s="47"/>
      <c r="U30" s="48"/>
      <c r="V30" s="50"/>
      <c r="W30" s="1">
        <v>12</v>
      </c>
    </row>
    <row r="31" spans="1:23" ht="12.75" customHeight="1">
      <c r="A31" s="51">
        <v>7</v>
      </c>
      <c r="B31" s="52" t="s">
        <v>37</v>
      </c>
      <c r="C31" s="13">
        <v>0.0007471064814814815</v>
      </c>
      <c r="D31" s="14">
        <v>0.0008005787037037036</v>
      </c>
      <c r="E31" s="15"/>
      <c r="F31" s="16"/>
      <c r="G31" s="17"/>
      <c r="H31" s="17"/>
      <c r="I31" s="17"/>
      <c r="J31" s="16"/>
      <c r="K31" s="17"/>
      <c r="L31" s="17"/>
      <c r="M31" s="17"/>
      <c r="N31" s="17"/>
      <c r="O31" s="17"/>
      <c r="P31" s="16"/>
      <c r="Q31" s="18"/>
      <c r="R31" s="19" t="str">
        <f t="shared" si="0"/>
        <v>P</v>
      </c>
      <c r="S31" s="20">
        <f>IF(B31=" "," ",IF(SUM(C31:E31)=0," ",IF(R31="N","N",IF(OR(C31=0,D31=0,E31=0),MAX(C31:E31),MEDIAN(C31:E31))+SUM(F31:I31)/86400)))</f>
        <v>0.0008005787037037036</v>
      </c>
      <c r="T31" s="47">
        <f>IF(AND(S31=" ",S32=" ")," ",IF(OR(AND(S31="N",S32="N"),AND(S31="N",S32=" "),AND(S31=" ",S32="N")),"nepl. pokus",IF(OR(S31=0,S32=0),MAX(S31:S32),MIN(S31:S32))))</f>
        <v>0.00034814814814814816</v>
      </c>
      <c r="U31" s="48">
        <f>IF(T31="nepl. pokus",$U$3,T31)</f>
        <v>0.00034814814814814816</v>
      </c>
      <c r="V31" s="49">
        <f>IF(U31=" "," ",RANK(U31,$U$7:$U$66,1))</f>
        <v>13</v>
      </c>
      <c r="W31" s="1">
        <v>13</v>
      </c>
    </row>
    <row r="32" spans="1:23" ht="12.75" customHeight="1">
      <c r="A32" s="45"/>
      <c r="B32" s="53"/>
      <c r="C32" s="21">
        <v>0.0003273148148148148</v>
      </c>
      <c r="D32" s="22">
        <v>0.00034814814814814816</v>
      </c>
      <c r="E32" s="23"/>
      <c r="F32" s="24"/>
      <c r="G32" s="25"/>
      <c r="H32" s="25"/>
      <c r="I32" s="25"/>
      <c r="J32" s="24"/>
      <c r="K32" s="25"/>
      <c r="L32" s="25"/>
      <c r="M32" s="25"/>
      <c r="N32" s="25"/>
      <c r="O32" s="25"/>
      <c r="P32" s="24"/>
      <c r="Q32" s="26"/>
      <c r="R32" s="27" t="str">
        <f t="shared" si="0"/>
        <v>P</v>
      </c>
      <c r="S32" s="12">
        <f>IF(B31=" "," ",IF(SUM(C32:E32)=0," ",IF(R32="N","N",IF(OR(C32=0,D32=0,E32=0),MAX(C32:E32),MEDIAN(C32:E32))+SUM(F32:I32)/86400)))</f>
        <v>0.00034814814814814816</v>
      </c>
      <c r="T32" s="47"/>
      <c r="U32" s="48"/>
      <c r="V32" s="50"/>
      <c r="W32" s="1">
        <v>13</v>
      </c>
    </row>
    <row r="33" spans="1:23" ht="12.75" customHeight="1">
      <c r="A33" s="44">
        <v>3</v>
      </c>
      <c r="B33" s="52" t="s">
        <v>33</v>
      </c>
      <c r="C33" s="13">
        <v>0.0003484953703703704</v>
      </c>
      <c r="D33" s="14">
        <v>0.00034699074074074076</v>
      </c>
      <c r="E33" s="15"/>
      <c r="F33" s="16"/>
      <c r="G33" s="17"/>
      <c r="H33" s="17"/>
      <c r="I33" s="17"/>
      <c r="J33" s="16"/>
      <c r="K33" s="17"/>
      <c r="L33" s="17"/>
      <c r="M33" s="17"/>
      <c r="N33" s="17"/>
      <c r="O33" s="17"/>
      <c r="P33" s="16"/>
      <c r="Q33" s="18"/>
      <c r="R33" s="19" t="str">
        <f t="shared" si="0"/>
        <v>P</v>
      </c>
      <c r="S33" s="20">
        <f>IF(B33=" "," ",IF(SUM(C33:E33)=0," ",IF(R33="N","N",IF(OR(C33=0,D33=0,E33=0),MAX(C33:E33),MEDIAN(C33:E33))+SUM(F33:I33)/86400)))</f>
        <v>0.0003484953703703704</v>
      </c>
      <c r="T33" s="47">
        <f>IF(AND(S33=" ",S34=" ")," ",IF(OR(AND(S33="N",S34="N"),AND(S33="N",S34=" "),AND(S33=" ",S34="N")),"nepl. pokus",IF(OR(S33=0,S34=0),MAX(S33:S34),MIN(S33:S34))))</f>
        <v>0.0003484953703703704</v>
      </c>
      <c r="U33" s="48">
        <f>IF(T33="nepl. pokus",$U$3,T33)</f>
        <v>0.0003484953703703704</v>
      </c>
      <c r="V33" s="49">
        <f>IF(U33=" "," ",RANK(U33,$U$7:$U$66,1))</f>
        <v>14</v>
      </c>
      <c r="W33" s="1">
        <v>14</v>
      </c>
    </row>
    <row r="34" spans="1:23" ht="12.75" customHeight="1" thickBot="1">
      <c r="A34" s="44"/>
      <c r="B34" s="63"/>
      <c r="C34" s="21">
        <v>0.0004391203703703703</v>
      </c>
      <c r="D34" s="22">
        <v>0.0004289351851851852</v>
      </c>
      <c r="E34" s="23"/>
      <c r="F34" s="24"/>
      <c r="G34" s="25"/>
      <c r="H34" s="25"/>
      <c r="I34" s="25"/>
      <c r="J34" s="24"/>
      <c r="K34" s="25"/>
      <c r="L34" s="25"/>
      <c r="M34" s="25"/>
      <c r="N34" s="25"/>
      <c r="O34" s="25"/>
      <c r="P34" s="24"/>
      <c r="Q34" s="26"/>
      <c r="R34" s="27" t="str">
        <f t="shared" si="0"/>
        <v>P</v>
      </c>
      <c r="S34" s="12">
        <f>IF(B33=" "," ",IF(SUM(C34:E34)=0," ",IF(R34="N","N",IF(OR(C34=0,D34=0,E34=0),MAX(C34:E34),MEDIAN(C34:E34))+SUM(F34:I34)/86400)))</f>
        <v>0.0004391203703703703</v>
      </c>
      <c r="T34" s="47"/>
      <c r="U34" s="48"/>
      <c r="V34" s="50"/>
      <c r="W34" s="1">
        <v>14</v>
      </c>
    </row>
    <row r="35" spans="1:23" ht="12.75" customHeight="1">
      <c r="A35" s="44">
        <v>24</v>
      </c>
      <c r="B35" s="45" t="s">
        <v>53</v>
      </c>
      <c r="C35" s="13">
        <v>999</v>
      </c>
      <c r="D35" s="14"/>
      <c r="E35" s="15"/>
      <c r="F35" s="16"/>
      <c r="G35" s="17"/>
      <c r="H35" s="17"/>
      <c r="I35" s="17"/>
      <c r="J35" s="16"/>
      <c r="K35" s="17"/>
      <c r="L35" s="17" t="s">
        <v>21</v>
      </c>
      <c r="M35" s="17"/>
      <c r="N35" s="17"/>
      <c r="O35" s="17"/>
      <c r="P35" s="16"/>
      <c r="Q35" s="18"/>
      <c r="R35" s="19" t="str">
        <f t="shared" si="0"/>
        <v>N</v>
      </c>
      <c r="S35" s="20" t="str">
        <f>IF(B35=" "," ",IF(SUM(C35:E35)=0," ",IF(R35="N","N",IF(OR(C35=0,D35=0,E35=0),MAX(C35:E35),MEDIAN(C35:E35))+SUM(F35:I35)/86400)))</f>
        <v>N</v>
      </c>
      <c r="T35" s="47">
        <f>IF(AND(S35=" ",S36=" ")," ",IF(OR(AND(S35="N",S36="N"),AND(S35="N",S36=" "),AND(S35=" ",S36="N")),"nepl. pokus",IF(OR(S35=0,S36=0),MAX(S35:S36),MIN(S35:S36))))</f>
        <v>0.0003515046296296296</v>
      </c>
      <c r="U35" s="48">
        <f>IF(T35="nepl. pokus",$U$3,T35)</f>
        <v>0.0003515046296296296</v>
      </c>
      <c r="V35" s="49">
        <f>IF(U35=" "," ",RANK(U35,$U$7:$U$66,1))</f>
        <v>15</v>
      </c>
      <c r="W35" s="1">
        <v>15</v>
      </c>
    </row>
    <row r="36" spans="1:23" ht="12.75" customHeight="1" thickBot="1">
      <c r="A36" s="44"/>
      <c r="B36" s="54"/>
      <c r="C36" s="21">
        <v>0.00031087962962962965</v>
      </c>
      <c r="D36" s="22">
        <v>0.0003515046296296296</v>
      </c>
      <c r="E36" s="23"/>
      <c r="F36" s="24"/>
      <c r="G36" s="25"/>
      <c r="H36" s="25"/>
      <c r="I36" s="25"/>
      <c r="J36" s="24"/>
      <c r="K36" s="25"/>
      <c r="L36" s="25"/>
      <c r="M36" s="25"/>
      <c r="N36" s="25"/>
      <c r="O36" s="25"/>
      <c r="P36" s="24"/>
      <c r="Q36" s="26"/>
      <c r="R36" s="27" t="str">
        <f t="shared" si="0"/>
        <v>P</v>
      </c>
      <c r="S36" s="12">
        <f>IF(B35=" "," ",IF(SUM(C36:E36)=0," ",IF(R36="N","N",IF(OR(C36=0,D36=0,E36=0),MAX(C36:E36),MEDIAN(C36:E36))+SUM(F36:I36)/86400)))</f>
        <v>0.0003515046296296296</v>
      </c>
      <c r="T36" s="47"/>
      <c r="U36" s="48"/>
      <c r="V36" s="50"/>
      <c r="W36" s="1">
        <v>15</v>
      </c>
    </row>
    <row r="37" spans="1:23" ht="12.75" customHeight="1">
      <c r="A37" s="51">
        <v>22</v>
      </c>
      <c r="B37" s="45" t="s">
        <v>51</v>
      </c>
      <c r="C37" s="13">
        <v>0.00030821759259259257</v>
      </c>
      <c r="D37" s="14">
        <v>0.0003634259259259259</v>
      </c>
      <c r="E37" s="15"/>
      <c r="F37" s="16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8"/>
      <c r="R37" s="19" t="str">
        <f t="shared" si="0"/>
        <v>P</v>
      </c>
      <c r="S37" s="20">
        <f>IF(B37=" "," ",IF(SUM(C37:E37)=0," ",IF(R37="N","N",IF(OR(C37=0,D37=0,E37=0),MAX(C37:E37),MEDIAN(C37:E37))+SUM(F37:I37)/86400)))</f>
        <v>0.0003634259259259259</v>
      </c>
      <c r="T37" s="47">
        <f>IF(AND(S37=" ",S38=" ")," ",IF(OR(AND(S37="N",S38="N"),AND(S37="N",S38=" "),AND(S37=" ",S38="N")),"nepl. pokus",IF(OR(S37=0,S38=0),MAX(S37:S38),MIN(S37:S38))))</f>
        <v>0.0003634259259259259</v>
      </c>
      <c r="U37" s="48">
        <f>IF(T37="nepl. pokus",$U$3,T37)</f>
        <v>0.0003634259259259259</v>
      </c>
      <c r="V37" s="49">
        <f>IF(U37=" "," ",RANK(U37,$U$7:$U$66,1))</f>
        <v>16</v>
      </c>
      <c r="W37" s="1">
        <v>16</v>
      </c>
    </row>
    <row r="38" spans="1:23" ht="12.75" customHeight="1" thickBot="1">
      <c r="A38" s="45"/>
      <c r="B38" s="46"/>
      <c r="C38" s="21">
        <v>0.00035821759259259265</v>
      </c>
      <c r="D38" s="22">
        <v>0.000415625</v>
      </c>
      <c r="E38" s="23"/>
      <c r="F38" s="24"/>
      <c r="G38" s="25"/>
      <c r="H38" s="25"/>
      <c r="I38" s="25"/>
      <c r="J38" s="24"/>
      <c r="K38" s="25"/>
      <c r="L38" s="25"/>
      <c r="M38" s="25"/>
      <c r="N38" s="25"/>
      <c r="O38" s="25"/>
      <c r="P38" s="24"/>
      <c r="Q38" s="26"/>
      <c r="R38" s="27" t="str">
        <f t="shared" si="0"/>
        <v>P</v>
      </c>
      <c r="S38" s="12">
        <f>IF(B37=" "," ",IF(SUM(C38:E38)=0," ",IF(R38="N","N",IF(OR(C38=0,D38=0,E38=0),MAX(C38:E38),MEDIAN(C38:E38))+SUM(F38:I38)/86400)))</f>
        <v>0.000415625</v>
      </c>
      <c r="T38" s="47"/>
      <c r="U38" s="48"/>
      <c r="V38" s="50"/>
      <c r="W38" s="1">
        <v>16</v>
      </c>
    </row>
    <row r="39" spans="1:23" ht="12.75" customHeight="1">
      <c r="A39" s="44">
        <v>17</v>
      </c>
      <c r="B39" s="52" t="s">
        <v>90</v>
      </c>
      <c r="C39" s="13">
        <v>0.00036377314814814817</v>
      </c>
      <c r="D39" s="14">
        <v>0.0003959490740740741</v>
      </c>
      <c r="E39" s="15"/>
      <c r="F39" s="16"/>
      <c r="G39" s="17"/>
      <c r="H39" s="17"/>
      <c r="I39" s="17"/>
      <c r="J39" s="16"/>
      <c r="K39" s="17"/>
      <c r="L39" s="17"/>
      <c r="M39" s="17"/>
      <c r="N39" s="17"/>
      <c r="O39" s="17"/>
      <c r="P39" s="16"/>
      <c r="Q39" s="18"/>
      <c r="R39" s="19" t="str">
        <f aca="true" t="shared" si="1" ref="R39:R66">IF(SUM(C39:E39)=0," ",IF(OR(F39="N",G39="N",H39="N",I39="N",J39="N",K39="N",L39="N",M39="N",N39="N",O39="N",P39="N",Q39="N"),"N","P"))</f>
        <v>P</v>
      </c>
      <c r="S39" s="20">
        <f>IF(B39=" "," ",IF(SUM(C39:E39)=0," ",IF(R39="N","N",IF(OR(C39=0,D39=0,E39=0),MAX(C39:E39),MEDIAN(C39:E39))+SUM(F39:I39)/86400)))</f>
        <v>0.0003959490740740741</v>
      </c>
      <c r="T39" s="47">
        <f>IF(AND(S39=" ",S40=" ")," ",IF(OR(AND(S39="N",S40="N"),AND(S39="N",S40=" "),AND(S39=" ",S40="N")),"nepl. pokus",IF(OR(S39=0,S40=0),MAX(S39:S40),MIN(S39:S40))))</f>
        <v>0.00036504629629629626</v>
      </c>
      <c r="U39" s="48">
        <f>IF(T39="nepl. pokus",$U$3,T39)</f>
        <v>0.00036504629629629626</v>
      </c>
      <c r="V39" s="49">
        <f>IF(U39=" "," ",RANK(U39,$U$7:$U$66,1))</f>
        <v>17</v>
      </c>
      <c r="W39" s="1">
        <v>17</v>
      </c>
    </row>
    <row r="40" spans="1:23" ht="12.75" customHeight="1">
      <c r="A40" s="44"/>
      <c r="B40" s="53"/>
      <c r="C40" s="21">
        <v>0.0003185185185185185</v>
      </c>
      <c r="D40" s="22">
        <v>0.00036504629629629626</v>
      </c>
      <c r="E40" s="23"/>
      <c r="F40" s="24"/>
      <c r="G40" s="25"/>
      <c r="H40" s="25"/>
      <c r="I40" s="25"/>
      <c r="J40" s="24"/>
      <c r="K40" s="25"/>
      <c r="L40" s="25"/>
      <c r="M40" s="25"/>
      <c r="N40" s="25"/>
      <c r="O40" s="25"/>
      <c r="P40" s="24"/>
      <c r="Q40" s="26"/>
      <c r="R40" s="27" t="str">
        <f t="shared" si="1"/>
        <v>P</v>
      </c>
      <c r="S40" s="12">
        <f>IF(B39=" "," ",IF(SUM(C40:E40)=0," ",IF(R40="N","N",IF(OR(C40=0,D40=0,E40=0),MAX(C40:E40),MEDIAN(C40:E40))+SUM(F40:I40)/86400)))</f>
        <v>0.00036504629629629626</v>
      </c>
      <c r="T40" s="47"/>
      <c r="U40" s="48"/>
      <c r="V40" s="50"/>
      <c r="W40" s="1">
        <v>17</v>
      </c>
    </row>
    <row r="41" spans="1:23" ht="12.75" customHeight="1">
      <c r="A41" s="44">
        <v>1</v>
      </c>
      <c r="B41" s="52" t="s">
        <v>31</v>
      </c>
      <c r="C41" s="13">
        <v>0.0005785879629629629</v>
      </c>
      <c r="D41" s="14">
        <v>0.0005490740740740741</v>
      </c>
      <c r="E41" s="15"/>
      <c r="F41" s="16"/>
      <c r="G41" s="17"/>
      <c r="H41" s="17"/>
      <c r="I41" s="17"/>
      <c r="J41" s="16"/>
      <c r="K41" s="17"/>
      <c r="L41" s="17"/>
      <c r="M41" s="17"/>
      <c r="N41" s="17"/>
      <c r="O41" s="17"/>
      <c r="P41" s="16"/>
      <c r="Q41" s="18"/>
      <c r="R41" s="19" t="str">
        <f t="shared" si="1"/>
        <v>P</v>
      </c>
      <c r="S41" s="20">
        <f>IF(B41=" "," ",IF(SUM(C41:E41)=0," ",IF(R41="N","N",IF(OR(C41=0,D41=0,E41=0),MAX(C41:E41),MEDIAN(C41:E41))+SUM(F41:I41)/86400)))</f>
        <v>0.0005785879629629629</v>
      </c>
      <c r="T41" s="47">
        <f>IF(AND(S41=" ",S42=" ")," ",IF(OR(AND(S41="N",S42="N"),AND(S41="N",S42=" "),AND(S41=" ",S42="N")),"nepl. pokus",IF(OR(S41=0,S42=0),MAX(S41:S42),MIN(S41:S42))))</f>
        <v>0.00036516203703703705</v>
      </c>
      <c r="U41" s="48">
        <f>IF(T41="nepl. pokus",$U$3,T41)</f>
        <v>0.00036516203703703705</v>
      </c>
      <c r="V41" s="49">
        <f>IF(U41=" "," ",RANK(U41,$U$7:$U$66,1))</f>
        <v>18</v>
      </c>
      <c r="W41" s="1">
        <v>18</v>
      </c>
    </row>
    <row r="42" spans="1:23" ht="12.75" customHeight="1" thickBot="1">
      <c r="A42" s="44"/>
      <c r="B42" s="63"/>
      <c r="C42" s="21">
        <v>0.0002900462962962963</v>
      </c>
      <c r="D42" s="22">
        <v>0.00036516203703703705</v>
      </c>
      <c r="E42" s="23"/>
      <c r="F42" s="24"/>
      <c r="G42" s="25"/>
      <c r="H42" s="25"/>
      <c r="I42" s="25"/>
      <c r="J42" s="24"/>
      <c r="K42" s="25"/>
      <c r="L42" s="25"/>
      <c r="M42" s="25"/>
      <c r="N42" s="25"/>
      <c r="O42" s="25"/>
      <c r="P42" s="24"/>
      <c r="Q42" s="26"/>
      <c r="R42" s="27" t="str">
        <f t="shared" si="1"/>
        <v>P</v>
      </c>
      <c r="S42" s="12">
        <f>IF(B41=" "," ",IF(SUM(C42:E42)=0," ",IF(R42="N","N",IF(OR(C42=0,D42=0,E42=0),MAX(C42:E42),MEDIAN(C42:E42))+SUM(F42:I42)/86400)))</f>
        <v>0.00036516203703703705</v>
      </c>
      <c r="T42" s="47"/>
      <c r="U42" s="48"/>
      <c r="V42" s="50"/>
      <c r="W42" s="1">
        <v>18</v>
      </c>
    </row>
    <row r="43" spans="1:23" ht="12.75" customHeight="1">
      <c r="A43" s="51">
        <v>29</v>
      </c>
      <c r="B43" s="52" t="s">
        <v>58</v>
      </c>
      <c r="C43" s="13">
        <v>0.0003252314814814815</v>
      </c>
      <c r="D43" s="14">
        <v>0.0003799768518518519</v>
      </c>
      <c r="E43" s="15"/>
      <c r="F43" s="16"/>
      <c r="G43" s="17"/>
      <c r="H43" s="17"/>
      <c r="I43" s="17"/>
      <c r="J43" s="16"/>
      <c r="K43" s="17"/>
      <c r="L43" s="17"/>
      <c r="M43" s="17"/>
      <c r="N43" s="17"/>
      <c r="O43" s="17"/>
      <c r="P43" s="16"/>
      <c r="Q43" s="18"/>
      <c r="R43" s="19" t="str">
        <f t="shared" si="1"/>
        <v>P</v>
      </c>
      <c r="S43" s="20">
        <f>IF(B43=" "," ",IF(SUM(C43:E43)=0," ",IF(R43="N","N",IF(OR(C43=0,D43=0,E43=0),MAX(C43:E43),MEDIAN(C43:E43))+SUM(F43:I43)/86400)))</f>
        <v>0.0003799768518518519</v>
      </c>
      <c r="T43" s="47">
        <f>IF(AND(S43=" ",S44=" ")," ",IF(OR(AND(S43="N",S44="N"),AND(S43="N",S44=" "),AND(S43=" ",S44="N")),"nepl. pokus",IF(OR(S43=0,S44=0),MAX(S43:S44),MIN(S43:S44))))</f>
        <v>0.00037604166666666667</v>
      </c>
      <c r="U43" s="48">
        <f>IF(T43="nepl. pokus",$U$3,T43)</f>
        <v>0.00037604166666666667</v>
      </c>
      <c r="V43" s="49">
        <f>IF(U43=" "," ",RANK(U43,$U$7:$U$66,1))</f>
        <v>19</v>
      </c>
      <c r="W43" s="1">
        <v>19</v>
      </c>
    </row>
    <row r="44" spans="1:23" ht="12.75" customHeight="1">
      <c r="A44" s="45"/>
      <c r="B44" s="53"/>
      <c r="C44" s="21">
        <v>0.00033402777777777776</v>
      </c>
      <c r="D44" s="22">
        <v>0.00037604166666666667</v>
      </c>
      <c r="E44" s="23"/>
      <c r="F44" s="24"/>
      <c r="G44" s="25"/>
      <c r="H44" s="25"/>
      <c r="I44" s="25"/>
      <c r="J44" s="24"/>
      <c r="K44" s="25"/>
      <c r="L44" s="25"/>
      <c r="M44" s="25"/>
      <c r="N44" s="25"/>
      <c r="O44" s="25"/>
      <c r="P44" s="24"/>
      <c r="Q44" s="26"/>
      <c r="R44" s="27" t="str">
        <f t="shared" si="1"/>
        <v>P</v>
      </c>
      <c r="S44" s="12">
        <f>IF(B43=" "," ",IF(SUM(C44:E44)=0," ",IF(R44="N","N",IF(OR(C44=0,D44=0,E44=0),MAX(C44:E44),MEDIAN(C44:E44))+SUM(F44:I44)/86400)))</f>
        <v>0.00037604166666666667</v>
      </c>
      <c r="T44" s="47"/>
      <c r="U44" s="48"/>
      <c r="V44" s="50"/>
      <c r="W44" s="1">
        <v>19</v>
      </c>
    </row>
    <row r="45" spans="1:23" ht="12.75" customHeight="1">
      <c r="A45" s="44">
        <v>26</v>
      </c>
      <c r="B45" s="45" t="s">
        <v>55</v>
      </c>
      <c r="C45" s="13">
        <v>0.0003806712962962963</v>
      </c>
      <c r="D45" s="14">
        <v>0.0003456018518518519</v>
      </c>
      <c r="E45" s="15"/>
      <c r="F45" s="16"/>
      <c r="G45" s="17"/>
      <c r="H45" s="17"/>
      <c r="I45" s="17"/>
      <c r="J45" s="16"/>
      <c r="K45" s="17"/>
      <c r="L45" s="17"/>
      <c r="M45" s="17"/>
      <c r="N45" s="17"/>
      <c r="O45" s="17"/>
      <c r="P45" s="16"/>
      <c r="Q45" s="18"/>
      <c r="R45" s="19" t="str">
        <f t="shared" si="1"/>
        <v>P</v>
      </c>
      <c r="S45" s="20">
        <f>IF(B45=" "," ",IF(SUM(C45:E45)=0," ",IF(R45="N","N",IF(OR(C45=0,D45=0,E45=0),MAX(C45:E45),MEDIAN(C45:E45))+SUM(F45:I45)/86400)))</f>
        <v>0.0003806712962962963</v>
      </c>
      <c r="T45" s="47">
        <f>IF(AND(S45=" ",S46=" ")," ",IF(OR(AND(S45="N",S46="N"),AND(S45="N",S46=" "),AND(S45=" ",S46="N")),"nepl. pokus",IF(OR(S45=0,S46=0),MAX(S45:S46),MIN(S45:S46))))</f>
        <v>0.0003806712962962963</v>
      </c>
      <c r="U45" s="48">
        <f>IF(T45="nepl. pokus",$U$3,T45)</f>
        <v>0.0003806712962962963</v>
      </c>
      <c r="V45" s="49">
        <f>IF(U45=" "," ",RANK(U45,$U$7:$U$66,1))</f>
        <v>20</v>
      </c>
      <c r="W45" s="1">
        <v>20</v>
      </c>
    </row>
    <row r="46" spans="1:23" ht="12.75" customHeight="1" thickBot="1">
      <c r="A46" s="44"/>
      <c r="B46" s="46"/>
      <c r="C46" s="21">
        <v>0.00033888888888888895</v>
      </c>
      <c r="D46" s="22">
        <v>0.00038541666666666667</v>
      </c>
      <c r="E46" s="23"/>
      <c r="F46" s="24"/>
      <c r="G46" s="25"/>
      <c r="H46" s="25"/>
      <c r="I46" s="25"/>
      <c r="J46" s="24"/>
      <c r="K46" s="25"/>
      <c r="L46" s="25"/>
      <c r="M46" s="25"/>
      <c r="N46" s="25"/>
      <c r="O46" s="25"/>
      <c r="P46" s="24"/>
      <c r="Q46" s="26"/>
      <c r="R46" s="27" t="str">
        <f t="shared" si="1"/>
        <v>P</v>
      </c>
      <c r="S46" s="12">
        <f>IF(B45=" "," ",IF(SUM(C46:E46)=0," ",IF(R46="N","N",IF(OR(C46=0,D46=0,E46=0),MAX(C46:E46),MEDIAN(C46:E46))+SUM(F46:I46)/86400)))</f>
        <v>0.00038541666666666667</v>
      </c>
      <c r="T46" s="47"/>
      <c r="U46" s="48"/>
      <c r="V46" s="50"/>
      <c r="W46" s="1">
        <v>20</v>
      </c>
    </row>
    <row r="47" spans="1:23" ht="12.75" customHeight="1">
      <c r="A47" s="44">
        <v>27</v>
      </c>
      <c r="B47" s="52" t="s">
        <v>56</v>
      </c>
      <c r="C47" s="13">
        <v>0.0004068287037037037</v>
      </c>
      <c r="D47" s="14">
        <v>0.0003260416666666667</v>
      </c>
      <c r="E47" s="15"/>
      <c r="F47" s="16"/>
      <c r="G47" s="17"/>
      <c r="H47" s="17"/>
      <c r="I47" s="17"/>
      <c r="J47" s="16"/>
      <c r="K47" s="17"/>
      <c r="L47" s="17"/>
      <c r="M47" s="17"/>
      <c r="N47" s="17"/>
      <c r="O47" s="17"/>
      <c r="P47" s="16"/>
      <c r="Q47" s="18"/>
      <c r="R47" s="19" t="str">
        <f t="shared" si="1"/>
        <v>P</v>
      </c>
      <c r="S47" s="20">
        <f>IF(B47=" "," ",IF(SUM(C47:E47)=0," ",IF(R47="N","N",IF(OR(C47=0,D47=0,E47=0),MAX(C47:E47),MEDIAN(C47:E47))+SUM(F47:I47)/86400)))</f>
        <v>0.0004068287037037037</v>
      </c>
      <c r="T47" s="47">
        <f>IF(AND(S47=" ",S48=" ")," ",IF(OR(AND(S47="N",S48="N"),AND(S47="N",S48=" "),AND(S47=" ",S48="N")),"nepl. pokus",IF(OR(S47=0,S48=0),MAX(S47:S48),MIN(S47:S48))))</f>
        <v>0.0003881944444444444</v>
      </c>
      <c r="U47" s="48">
        <f>IF(T47="nepl. pokus",$U$3,T47)</f>
        <v>0.0003881944444444444</v>
      </c>
      <c r="V47" s="49">
        <f>IF(U47=" "," ",RANK(U47,$U$7:$U$66,1))</f>
        <v>21</v>
      </c>
      <c r="W47" s="1">
        <v>21</v>
      </c>
    </row>
    <row r="48" spans="1:23" ht="12.75" customHeight="1" thickBot="1">
      <c r="A48" s="44"/>
      <c r="B48" s="53"/>
      <c r="C48" s="21">
        <v>0.0003881944444444444</v>
      </c>
      <c r="D48" s="22">
        <v>0.00033541666666666664</v>
      </c>
      <c r="E48" s="23"/>
      <c r="F48" s="24"/>
      <c r="G48" s="25"/>
      <c r="H48" s="25"/>
      <c r="I48" s="25"/>
      <c r="J48" s="24"/>
      <c r="K48" s="25"/>
      <c r="L48" s="25"/>
      <c r="M48" s="25"/>
      <c r="N48" s="25"/>
      <c r="O48" s="25"/>
      <c r="P48" s="24"/>
      <c r="Q48" s="26"/>
      <c r="R48" s="27" t="str">
        <f t="shared" si="1"/>
        <v>P</v>
      </c>
      <c r="S48" s="12">
        <f>IF(B47=" "," ",IF(SUM(C48:E48)=0," ",IF(R48="N","N",IF(OR(C48=0,D48=0,E48=0),MAX(C48:E48),MEDIAN(C48:E48))+SUM(F48:I48)/86400)))</f>
        <v>0.0003881944444444444</v>
      </c>
      <c r="T48" s="47"/>
      <c r="U48" s="48"/>
      <c r="V48" s="50"/>
      <c r="W48" s="1">
        <v>21</v>
      </c>
    </row>
    <row r="49" spans="1:23" ht="12.75" customHeight="1">
      <c r="A49" s="51">
        <v>6</v>
      </c>
      <c r="B49" s="45" t="s">
        <v>36</v>
      </c>
      <c r="C49" s="13">
        <v>0.0005243055555555555</v>
      </c>
      <c r="D49" s="14">
        <v>0.00044479166666666663</v>
      </c>
      <c r="E49" s="15"/>
      <c r="F49" s="16"/>
      <c r="G49" s="17"/>
      <c r="H49" s="17"/>
      <c r="I49" s="17"/>
      <c r="J49" s="16"/>
      <c r="K49" s="17"/>
      <c r="L49" s="17"/>
      <c r="M49" s="17"/>
      <c r="N49" s="17"/>
      <c r="O49" s="17"/>
      <c r="P49" s="16"/>
      <c r="Q49" s="18"/>
      <c r="R49" s="19" t="str">
        <f t="shared" si="1"/>
        <v>P</v>
      </c>
      <c r="S49" s="20">
        <f>IF(B49=" "," ",IF(SUM(C49:E49)=0," ",IF(R49="N","N",IF(OR(C49=0,D49=0,E49=0),MAX(C49:E49),MEDIAN(C49:E49))+SUM(F49:I49)/86400)))</f>
        <v>0.0005243055555555555</v>
      </c>
      <c r="T49" s="47">
        <f>IF(AND(S49=" ",S50=" ")," ",IF(OR(AND(S49="N",S50="N"),AND(S49="N",S50=" "),AND(S49=" ",S50="N")),"nepl. pokus",IF(OR(S49=0,S50=0),MAX(S49:S50),MIN(S49:S50))))</f>
        <v>0.00039074074074074076</v>
      </c>
      <c r="U49" s="48">
        <f>IF(T49="nepl. pokus",$U$3,T49)</f>
        <v>0.00039074074074074076</v>
      </c>
      <c r="V49" s="49">
        <f>IF(U49=" "," ",RANK(U49,$U$7:$U$66,1))</f>
        <v>22</v>
      </c>
      <c r="W49" s="1">
        <v>22</v>
      </c>
    </row>
    <row r="50" spans="1:23" ht="12.75" customHeight="1" thickBot="1">
      <c r="A50" s="45"/>
      <c r="B50" s="46"/>
      <c r="C50" s="21">
        <v>0.00039074074074074076</v>
      </c>
      <c r="D50" s="22">
        <v>0.00036504629629629626</v>
      </c>
      <c r="E50" s="23"/>
      <c r="F50" s="24"/>
      <c r="G50" s="25"/>
      <c r="H50" s="25"/>
      <c r="I50" s="25"/>
      <c r="J50" s="24"/>
      <c r="K50" s="25"/>
      <c r="L50" s="25"/>
      <c r="M50" s="25"/>
      <c r="N50" s="25"/>
      <c r="O50" s="25"/>
      <c r="P50" s="24"/>
      <c r="Q50" s="26"/>
      <c r="R50" s="27" t="str">
        <f t="shared" si="1"/>
        <v>P</v>
      </c>
      <c r="S50" s="12">
        <f>IF(B49=" "," ",IF(SUM(C50:E50)=0," ",IF(R50="N","N",IF(OR(C50=0,D50=0,E50=0),MAX(C50:E50),MEDIAN(C50:E50))+SUM(F50:I50)/86400)))</f>
        <v>0.00039074074074074076</v>
      </c>
      <c r="T50" s="47"/>
      <c r="U50" s="48"/>
      <c r="V50" s="50"/>
      <c r="W50" s="1">
        <v>22</v>
      </c>
    </row>
    <row r="51" spans="1:23" ht="12.75" customHeight="1">
      <c r="A51" s="44">
        <v>20</v>
      </c>
      <c r="B51" s="45" t="s">
        <v>49</v>
      </c>
      <c r="C51" s="13">
        <v>0.0003600694444444444</v>
      </c>
      <c r="D51" s="14">
        <v>0.0004347222222222222</v>
      </c>
      <c r="E51" s="15"/>
      <c r="F51" s="16"/>
      <c r="G51" s="17"/>
      <c r="H51" s="17"/>
      <c r="I51" s="17"/>
      <c r="J51" s="16"/>
      <c r="K51" s="17"/>
      <c r="L51" s="17"/>
      <c r="M51" s="17"/>
      <c r="N51" s="17"/>
      <c r="O51" s="17"/>
      <c r="P51" s="16"/>
      <c r="Q51" s="18"/>
      <c r="R51" s="19" t="str">
        <f t="shared" si="1"/>
        <v>P</v>
      </c>
      <c r="S51" s="20">
        <f>IF(B51=" "," ",IF(SUM(C51:E51)=0," ",IF(R51="N","N",IF(OR(C51=0,D51=0,E51=0),MAX(C51:E51),MEDIAN(C51:E51))+SUM(F51:I51)/86400)))</f>
        <v>0.0004347222222222222</v>
      </c>
      <c r="T51" s="47">
        <f>IF(AND(S51=" ",S52=" ")," ",IF(OR(AND(S51="N",S52="N"),AND(S51="N",S52=" "),AND(S51=" ",S52="N")),"nepl. pokus",IF(OR(S51=0,S52=0),MAX(S51:S52),MIN(S51:S52))))</f>
        <v>0.0003972222222222222</v>
      </c>
      <c r="U51" s="48">
        <f>IF(T51="nepl. pokus",$U$3,T51)</f>
        <v>0.0003972222222222222</v>
      </c>
      <c r="V51" s="49">
        <f>IF(U51=" "," ",RANK(U51,$U$7:$U$66,1))</f>
        <v>23</v>
      </c>
      <c r="W51" s="1">
        <v>23</v>
      </c>
    </row>
    <row r="52" spans="1:23" ht="12.75" customHeight="1">
      <c r="A52" s="44"/>
      <c r="B52" s="54"/>
      <c r="C52" s="21">
        <v>0.0003972222222222222</v>
      </c>
      <c r="D52" s="22">
        <v>0.00035821759259259265</v>
      </c>
      <c r="E52" s="23"/>
      <c r="F52" s="24"/>
      <c r="G52" s="25"/>
      <c r="H52" s="25"/>
      <c r="I52" s="25"/>
      <c r="J52" s="24"/>
      <c r="K52" s="25"/>
      <c r="L52" s="25"/>
      <c r="M52" s="25"/>
      <c r="N52" s="25"/>
      <c r="O52" s="25"/>
      <c r="P52" s="24"/>
      <c r="Q52" s="26"/>
      <c r="R52" s="27" t="str">
        <f t="shared" si="1"/>
        <v>P</v>
      </c>
      <c r="S52" s="12">
        <f>IF(B51=" "," ",IF(SUM(C52:E52)=0," ",IF(R52="N","N",IF(OR(C52=0,D52=0,E52=0),MAX(C52:E52),MEDIAN(C52:E52))+SUM(F52:I52)/86400)))</f>
        <v>0.0003972222222222222</v>
      </c>
      <c r="T52" s="47"/>
      <c r="U52" s="48"/>
      <c r="V52" s="50"/>
      <c r="W52" s="1">
        <v>23</v>
      </c>
    </row>
    <row r="53" spans="1:23" ht="12.75" customHeight="1">
      <c r="A53" s="44">
        <v>2</v>
      </c>
      <c r="B53" s="45" t="s">
        <v>32</v>
      </c>
      <c r="C53" s="13">
        <v>0.0003994212962962962</v>
      </c>
      <c r="D53" s="14">
        <v>0.00039907407407407404</v>
      </c>
      <c r="E53" s="15"/>
      <c r="F53" s="16"/>
      <c r="G53" s="17"/>
      <c r="H53" s="17"/>
      <c r="I53" s="17"/>
      <c r="J53" s="16"/>
      <c r="K53" s="17"/>
      <c r="L53" s="17"/>
      <c r="M53" s="17"/>
      <c r="N53" s="17"/>
      <c r="O53" s="17"/>
      <c r="P53" s="16"/>
      <c r="Q53" s="18"/>
      <c r="R53" s="19" t="str">
        <f t="shared" si="1"/>
        <v>P</v>
      </c>
      <c r="S53" s="20">
        <f>IF(B53=" "," ",IF(SUM(C53:E53)=0," ",IF(R53="N","N",IF(OR(C53=0,D53=0,E53=0),MAX(C53:E53),MEDIAN(C53:E53))+SUM(F53:I53)/86400)))</f>
        <v>0.0003994212962962962</v>
      </c>
      <c r="T53" s="47">
        <f>IF(AND(S53=" ",S54=" ")," ",IF(OR(AND(S53="N",S54="N"),AND(S53="N",S54=" "),AND(S53=" ",S54="N")),"nepl. pokus",IF(OR(S53=0,S54=0),MAX(S53:S54),MIN(S53:S54))))</f>
        <v>0.0003994212962962962</v>
      </c>
      <c r="U53" s="48">
        <f>IF(T53="nepl. pokus",$U$3,T53)</f>
        <v>0.0003994212962962962</v>
      </c>
      <c r="V53" s="49">
        <f>IF(U53=" "," ",RANK(U53,$U$7:$U$66,1))</f>
        <v>24</v>
      </c>
      <c r="W53" s="1">
        <v>24</v>
      </c>
    </row>
    <row r="54" spans="1:23" ht="12.75" customHeight="1" thickBot="1">
      <c r="A54" s="44"/>
      <c r="B54" s="46"/>
      <c r="C54" s="21">
        <v>0.0003870370370370371</v>
      </c>
      <c r="D54" s="22">
        <v>0.0004108796296296296</v>
      </c>
      <c r="E54" s="23"/>
      <c r="F54" s="24"/>
      <c r="G54" s="25"/>
      <c r="H54" s="25"/>
      <c r="I54" s="25"/>
      <c r="J54" s="24"/>
      <c r="K54" s="25"/>
      <c r="L54" s="25"/>
      <c r="M54" s="25"/>
      <c r="N54" s="25"/>
      <c r="O54" s="25"/>
      <c r="P54" s="24"/>
      <c r="Q54" s="26"/>
      <c r="R54" s="27" t="str">
        <f t="shared" si="1"/>
        <v>P</v>
      </c>
      <c r="S54" s="12">
        <f>IF(B53=" "," ",IF(SUM(C54:E54)=0," ",IF(R54="N","N",IF(OR(C54=0,D54=0,E54=0),MAX(C54:E54),MEDIAN(C54:E54))+SUM(F54:I54)/86400)))</f>
        <v>0.0004108796296296296</v>
      </c>
      <c r="T54" s="47"/>
      <c r="U54" s="48"/>
      <c r="V54" s="50"/>
      <c r="W54" s="1">
        <v>24</v>
      </c>
    </row>
    <row r="55" spans="1:23" ht="12.75" customHeight="1">
      <c r="A55" s="51">
        <v>14</v>
      </c>
      <c r="B55" s="45" t="s">
        <v>44</v>
      </c>
      <c r="C55" s="13">
        <v>0.0003754629629629629</v>
      </c>
      <c r="D55" s="14">
        <v>0.00036898148148148147</v>
      </c>
      <c r="E55" s="15"/>
      <c r="F55" s="16"/>
      <c r="G55" s="17"/>
      <c r="H55" s="17"/>
      <c r="I55" s="17"/>
      <c r="J55" s="16"/>
      <c r="K55" s="17"/>
      <c r="L55" s="17"/>
      <c r="M55" s="17"/>
      <c r="N55" s="17" t="s">
        <v>21</v>
      </c>
      <c r="O55" s="17"/>
      <c r="P55" s="16"/>
      <c r="Q55" s="18"/>
      <c r="R55" s="19" t="str">
        <f t="shared" si="1"/>
        <v>N</v>
      </c>
      <c r="S55" s="20" t="str">
        <f>IF(B55=" "," ",IF(SUM(C55:E55)=0," ",IF(R55="N","N",IF(OR(C55=0,D55=0,E55=0),MAX(C55:E55),MEDIAN(C55:E55))+SUM(F55:I55)/86400)))</f>
        <v>N</v>
      </c>
      <c r="T55" s="47">
        <f>IF(AND(S55=" ",S56=" ")," ",IF(OR(AND(S55="N",S56="N"),AND(S55="N",S56=" "),AND(S55=" ",S56="N")),"nepl. pokus",IF(OR(S55=0,S56=0),MAX(S55:S56),MIN(S55:S56))))</f>
        <v>0.00040659722222222226</v>
      </c>
      <c r="U55" s="48">
        <f>IF(T55="nepl. pokus",$U$3,T55)</f>
        <v>0.00040659722222222226</v>
      </c>
      <c r="V55" s="49">
        <f>IF(U55=" "," ",RANK(U55,$U$7:$U$66,1))</f>
        <v>25</v>
      </c>
      <c r="W55" s="1">
        <v>25</v>
      </c>
    </row>
    <row r="56" spans="1:23" ht="12.75" customHeight="1">
      <c r="A56" s="45"/>
      <c r="B56" s="54"/>
      <c r="C56" s="21">
        <v>0.00038298611111111123</v>
      </c>
      <c r="D56" s="22">
        <v>0.00040659722222222226</v>
      </c>
      <c r="E56" s="23"/>
      <c r="F56" s="24"/>
      <c r="G56" s="25"/>
      <c r="H56" s="25"/>
      <c r="I56" s="25"/>
      <c r="J56" s="24"/>
      <c r="K56" s="25"/>
      <c r="L56" s="25"/>
      <c r="M56" s="25"/>
      <c r="N56" s="25"/>
      <c r="O56" s="25"/>
      <c r="P56" s="24"/>
      <c r="Q56" s="26"/>
      <c r="R56" s="27" t="str">
        <f t="shared" si="1"/>
        <v>P</v>
      </c>
      <c r="S56" s="12">
        <f>IF(B55=" "," ",IF(SUM(C56:E56)=0," ",IF(R56="N","N",IF(OR(C56=0,D56=0,E56=0),MAX(C56:E56),MEDIAN(C56:E56))+SUM(F56:I56)/86400)))</f>
        <v>0.00040659722222222226</v>
      </c>
      <c r="T56" s="47"/>
      <c r="U56" s="48"/>
      <c r="V56" s="50"/>
      <c r="W56" s="1">
        <v>25</v>
      </c>
    </row>
    <row r="57" spans="1:23" ht="12.75" customHeight="1">
      <c r="A57" s="44">
        <v>16</v>
      </c>
      <c r="B57" s="45" t="s">
        <v>46</v>
      </c>
      <c r="C57" s="13">
        <v>0.000715162037037037</v>
      </c>
      <c r="D57" s="14">
        <v>0.0007847222222222221</v>
      </c>
      <c r="E57" s="15"/>
      <c r="F57" s="16"/>
      <c r="G57" s="17"/>
      <c r="H57" s="17"/>
      <c r="I57" s="17"/>
      <c r="J57" s="16"/>
      <c r="K57" s="17"/>
      <c r="L57" s="17"/>
      <c r="M57" s="17"/>
      <c r="N57" s="17"/>
      <c r="O57" s="17"/>
      <c r="P57" s="16"/>
      <c r="Q57" s="18"/>
      <c r="R57" s="19" t="str">
        <f t="shared" si="1"/>
        <v>P</v>
      </c>
      <c r="S57" s="20">
        <f>IF(B57=" "," ",IF(SUM(C57:E57)=0," ",IF(R57="N","N",IF(OR(C57=0,D57=0,E57=0),MAX(C57:E57),MEDIAN(C57:E57))+SUM(F57:I57)/86400)))</f>
        <v>0.0007847222222222221</v>
      </c>
      <c r="T57" s="47">
        <f>IF(AND(S57=" ",S58=" ")," ",IF(OR(AND(S57="N",S58="N"),AND(S57="N",S58=" "),AND(S57=" ",S58="N")),"nepl. pokus",IF(OR(S57=0,S58=0),MAX(S57:S58),MIN(S57:S58))))</f>
        <v>0.0004649305555555555</v>
      </c>
      <c r="U57" s="48">
        <f>IF(T57="nepl. pokus",$U$3,T57)</f>
        <v>0.0004649305555555555</v>
      </c>
      <c r="V57" s="49">
        <f>IF(U57=" "," ",RANK(U57,$U$7:$U$66,1))</f>
        <v>26</v>
      </c>
      <c r="W57" s="1">
        <v>26</v>
      </c>
    </row>
    <row r="58" spans="1:23" ht="12.75" customHeight="1" thickBot="1">
      <c r="A58" s="44"/>
      <c r="B58" s="46"/>
      <c r="C58" s="21">
        <v>0.0004649305555555555</v>
      </c>
      <c r="D58" s="22">
        <v>0.00044745370370370365</v>
      </c>
      <c r="E58" s="23"/>
      <c r="F58" s="24"/>
      <c r="G58" s="25"/>
      <c r="H58" s="25"/>
      <c r="I58" s="25"/>
      <c r="J58" s="24"/>
      <c r="K58" s="25"/>
      <c r="L58" s="25"/>
      <c r="M58" s="25"/>
      <c r="N58" s="25"/>
      <c r="O58" s="25"/>
      <c r="P58" s="24"/>
      <c r="Q58" s="26"/>
      <c r="R58" s="27" t="str">
        <f t="shared" si="1"/>
        <v>P</v>
      </c>
      <c r="S58" s="12">
        <f>IF(B57=" "," ",IF(SUM(C58:E58)=0," ",IF(R58="N","N",IF(OR(C58=0,D58=0,E58=0),MAX(C58:E58),MEDIAN(C58:E58))+SUM(F58:I58)/86400)))</f>
        <v>0.0004649305555555555</v>
      </c>
      <c r="T58" s="47"/>
      <c r="U58" s="48"/>
      <c r="V58" s="50"/>
      <c r="W58" s="1">
        <v>26</v>
      </c>
    </row>
    <row r="59" spans="1:23" ht="12.75" customHeight="1">
      <c r="A59" s="44">
        <v>25</v>
      </c>
      <c r="B59" s="52" t="s">
        <v>54</v>
      </c>
      <c r="C59" s="13">
        <v>0.0004984953703703704</v>
      </c>
      <c r="D59" s="14">
        <v>0.00036423611111111113</v>
      </c>
      <c r="E59" s="15"/>
      <c r="F59" s="16"/>
      <c r="G59" s="17"/>
      <c r="H59" s="17"/>
      <c r="I59" s="17"/>
      <c r="J59" s="16"/>
      <c r="K59" s="17"/>
      <c r="L59" s="17"/>
      <c r="M59" s="17"/>
      <c r="N59" s="17"/>
      <c r="O59" s="17"/>
      <c r="P59" s="16"/>
      <c r="Q59" s="18"/>
      <c r="R59" s="19" t="str">
        <f t="shared" si="1"/>
        <v>P</v>
      </c>
      <c r="S59" s="20">
        <f>IF(B59=" "," ",IF(SUM(C59:E59)=0," ",IF(R59="N","N",IF(OR(C59=0,D59=0,E59=0),MAX(C59:E59),MEDIAN(C59:E59))+SUM(F59:I59)/86400)))</f>
        <v>0.0004984953703703704</v>
      </c>
      <c r="T59" s="47">
        <f>IF(AND(S59=" ",S60=" ")," ",IF(OR(AND(S59="N",S60="N"),AND(S59="N",S60=" "),AND(S59=" ",S60="N")),"nepl. pokus",IF(OR(S59=0,S60=0),MAX(S59:S60),MIN(S59:S60))))</f>
        <v>0.0004721064814814815</v>
      </c>
      <c r="U59" s="48">
        <f>IF(T59="nepl. pokus",$U$3,T59)</f>
        <v>0.0004721064814814815</v>
      </c>
      <c r="V59" s="49">
        <f>IF(U59=" "," ",RANK(U59,$U$7:$U$66,1))</f>
        <v>27</v>
      </c>
      <c r="W59" s="1">
        <v>27</v>
      </c>
    </row>
    <row r="60" spans="1:23" ht="12.75" customHeight="1" thickBot="1">
      <c r="A60" s="44"/>
      <c r="B60" s="53"/>
      <c r="C60" s="21">
        <v>0.0004721064814814815</v>
      </c>
      <c r="D60" s="22">
        <v>0.00042708333333333335</v>
      </c>
      <c r="E60" s="23"/>
      <c r="F60" s="24"/>
      <c r="G60" s="25"/>
      <c r="H60" s="25"/>
      <c r="I60" s="25"/>
      <c r="J60" s="24"/>
      <c r="K60" s="25"/>
      <c r="L60" s="25"/>
      <c r="M60" s="25"/>
      <c r="N60" s="25"/>
      <c r="O60" s="25"/>
      <c r="P60" s="24"/>
      <c r="Q60" s="26"/>
      <c r="R60" s="27" t="str">
        <f t="shared" si="1"/>
        <v>P</v>
      </c>
      <c r="S60" s="12">
        <f>IF(B59=" "," ",IF(SUM(C60:E60)=0," ",IF(R60="N","N",IF(OR(C60=0,D60=0,E60=0),MAX(C60:E60),MEDIAN(C60:E60))+SUM(F60:I60)/86400)))</f>
        <v>0.0004721064814814815</v>
      </c>
      <c r="T60" s="47"/>
      <c r="U60" s="48"/>
      <c r="V60" s="50"/>
      <c r="W60" s="1">
        <v>27</v>
      </c>
    </row>
    <row r="61" spans="1:23" ht="12.75" customHeight="1">
      <c r="A61" s="51">
        <v>23</v>
      </c>
      <c r="B61" s="52" t="s">
        <v>52</v>
      </c>
      <c r="C61" s="13">
        <v>0.0005371527777777778</v>
      </c>
      <c r="D61" s="14">
        <v>0.00036631944444444445</v>
      </c>
      <c r="E61" s="15"/>
      <c r="F61" s="16"/>
      <c r="G61" s="17"/>
      <c r="H61" s="17"/>
      <c r="I61" s="17"/>
      <c r="J61" s="16"/>
      <c r="K61" s="17"/>
      <c r="L61" s="17"/>
      <c r="M61" s="17"/>
      <c r="N61" s="17"/>
      <c r="O61" s="17"/>
      <c r="P61" s="16"/>
      <c r="Q61" s="18"/>
      <c r="R61" s="19" t="str">
        <f t="shared" si="1"/>
        <v>P</v>
      </c>
      <c r="S61" s="20">
        <f>IF(B61=" "," ",IF(SUM(C61:E61)=0," ",IF(R61="N","N",IF(OR(C61=0,D61=0,E61=0),MAX(C61:E61),MEDIAN(C61:E61))+SUM(F61:I61)/86400)))</f>
        <v>0.0005371527777777778</v>
      </c>
      <c r="T61" s="47">
        <f>IF(AND(S61=" ",S62=" ")," ",IF(OR(AND(S61="N",S62="N"),AND(S61="N",S62=" "),AND(S61=" ",S62="N")),"nepl. pokus",IF(OR(S61=0,S62=0),MAX(S61:S62),MIN(S61:S62))))</f>
        <v>0.0005371527777777778</v>
      </c>
      <c r="U61" s="48">
        <f>IF(T61="nepl. pokus",$U$3,T61)</f>
        <v>0.0005371527777777778</v>
      </c>
      <c r="V61" s="49">
        <f>IF(U61=" "," ",RANK(U61,$U$7:$U$66,1))</f>
        <v>28</v>
      </c>
      <c r="W61" s="1">
        <v>28</v>
      </c>
    </row>
    <row r="62" spans="1:23" ht="12.75" customHeight="1" thickBot="1">
      <c r="A62" s="45"/>
      <c r="B62" s="63"/>
      <c r="C62" s="21">
        <v>999</v>
      </c>
      <c r="D62" s="22"/>
      <c r="E62" s="23"/>
      <c r="F62" s="24"/>
      <c r="G62" s="25"/>
      <c r="H62" s="25"/>
      <c r="I62" s="25"/>
      <c r="J62" s="24"/>
      <c r="K62" s="25"/>
      <c r="L62" s="25" t="s">
        <v>21</v>
      </c>
      <c r="M62" s="25"/>
      <c r="N62" s="25"/>
      <c r="O62" s="25"/>
      <c r="P62" s="24"/>
      <c r="Q62" s="26"/>
      <c r="R62" s="27" t="str">
        <f t="shared" si="1"/>
        <v>N</v>
      </c>
      <c r="S62" s="12" t="str">
        <f>IF(B61=" "," ",IF(SUM(C62:E62)=0," ",IF(R62="N","N",IF(OR(C62=0,D62=0,E62=0),MAX(C62:E62),MEDIAN(C62:E62))+SUM(F62:I62)/86400)))</f>
        <v>N</v>
      </c>
      <c r="T62" s="47"/>
      <c r="U62" s="48"/>
      <c r="V62" s="50"/>
      <c r="W62" s="1">
        <v>28</v>
      </c>
    </row>
    <row r="63" spans="1:23" ht="12.75" customHeight="1">
      <c r="A63" s="44">
        <v>13</v>
      </c>
      <c r="B63" s="52" t="s">
        <v>43</v>
      </c>
      <c r="C63" s="13">
        <v>999</v>
      </c>
      <c r="D63" s="14"/>
      <c r="E63" s="15"/>
      <c r="F63" s="16"/>
      <c r="G63" s="17"/>
      <c r="H63" s="17"/>
      <c r="I63" s="17"/>
      <c r="J63" s="16"/>
      <c r="K63" s="17"/>
      <c r="L63" s="17" t="s">
        <v>21</v>
      </c>
      <c r="M63" s="17"/>
      <c r="N63" s="17"/>
      <c r="O63" s="17"/>
      <c r="P63" s="16"/>
      <c r="Q63" s="18"/>
      <c r="R63" s="19" t="str">
        <f t="shared" si="1"/>
        <v>N</v>
      </c>
      <c r="S63" s="20" t="str">
        <f>IF(B63=" "," ",IF(SUM(C63:E63)=0," ",IF(R63="N","N",IF(OR(C63=0,D63=0,E63=0),MAX(C63:E63),MEDIAN(C63:E63))+SUM(F63:I63)/86400)))</f>
        <v>N</v>
      </c>
      <c r="T63" s="47">
        <f>IF(AND(S63=" ",S64=" ")," ",IF(OR(AND(S63="N",S64="N"),AND(S63="N",S64=" "),AND(S63=" ",S64="N")),"nepl. pokus",IF(OR(S63=0,S64=0),MAX(S63:S64),MIN(S63:S64))))</f>
        <v>0.000758912037037037</v>
      </c>
      <c r="U63" s="48">
        <f>IF(T63="nepl. pokus",$U$3,T63)</f>
        <v>0.000758912037037037</v>
      </c>
      <c r="V63" s="49">
        <f>IF(U63=" "," ",RANK(U63,$U$7:$U$66,1))</f>
        <v>29</v>
      </c>
      <c r="W63" s="1">
        <v>29</v>
      </c>
    </row>
    <row r="64" spans="1:23" ht="12.75" customHeight="1">
      <c r="A64" s="44"/>
      <c r="B64" s="53"/>
      <c r="C64" s="21">
        <v>0.0006826388888888889</v>
      </c>
      <c r="D64" s="22">
        <v>0.000758912037037037</v>
      </c>
      <c r="E64" s="23"/>
      <c r="F64" s="24"/>
      <c r="G64" s="25"/>
      <c r="H64" s="25"/>
      <c r="I64" s="25"/>
      <c r="J64" s="24"/>
      <c r="K64" s="25"/>
      <c r="L64" s="25"/>
      <c r="M64" s="25"/>
      <c r="N64" s="25"/>
      <c r="O64" s="25"/>
      <c r="P64" s="24"/>
      <c r="Q64" s="26"/>
      <c r="R64" s="27" t="str">
        <f t="shared" si="1"/>
        <v>P</v>
      </c>
      <c r="S64" s="12">
        <f>IF(B63=" "," ",IF(SUM(C64:E64)=0," ",IF(R64="N","N",IF(OR(C64=0,D64=0,E64=0),MAX(C64:E64),MEDIAN(C64:E64))+SUM(F64:I64)/86400)))</f>
        <v>0.000758912037037037</v>
      </c>
      <c r="T64" s="47"/>
      <c r="U64" s="48"/>
      <c r="V64" s="50"/>
      <c r="W64" s="1">
        <v>29</v>
      </c>
    </row>
    <row r="65" spans="1:23" ht="12.75" customHeight="1">
      <c r="A65" s="44">
        <v>30</v>
      </c>
      <c r="B65" s="45" t="s">
        <v>89</v>
      </c>
      <c r="C65" s="13">
        <v>999</v>
      </c>
      <c r="D65" s="14"/>
      <c r="E65" s="15"/>
      <c r="F65" s="16"/>
      <c r="G65" s="17"/>
      <c r="H65" s="17"/>
      <c r="I65" s="17"/>
      <c r="J65" s="16"/>
      <c r="K65" s="17"/>
      <c r="L65" s="17"/>
      <c r="M65" s="17"/>
      <c r="N65" s="17"/>
      <c r="O65" s="17"/>
      <c r="P65" s="16"/>
      <c r="Q65" s="18" t="s">
        <v>21</v>
      </c>
      <c r="R65" s="19" t="str">
        <f t="shared" si="1"/>
        <v>N</v>
      </c>
      <c r="S65" s="20" t="str">
        <f>IF(B65=" "," ",IF(SUM(C65:E65)=0," ",IF(R65="N","N",IF(OR(C65=0,D65=0,E65=0),MAX(C65:E65),MEDIAN(C65:E65))+SUM(F65:I65)/86400)))</f>
        <v>N</v>
      </c>
      <c r="T65" s="124" t="str">
        <f>IF(AND(S65=" ",S66=" ")," ",IF(OR(AND(S65="N",S66="N"),AND(S65="N",S66=" "),AND(S65=" ",S66="N")),"nepl. pokus",IF(OR(S65=0,S66=0),MAX(S65:S66),MIN(S65:S66))))</f>
        <v>nepl. pokus</v>
      </c>
      <c r="U65" s="48">
        <f>IF(T65="nepl. pokus",$U$3,T65)</f>
        <v>0.00625</v>
      </c>
      <c r="V65" s="49">
        <f>IF(U65=" "," ",RANK(U65,$U$7:$U$66,1))</f>
        <v>30</v>
      </c>
      <c r="W65" s="1">
        <v>30</v>
      </c>
    </row>
    <row r="66" spans="1:23" ht="12.75" customHeight="1" thickBot="1">
      <c r="A66" s="44"/>
      <c r="B66" s="46"/>
      <c r="C66" s="21">
        <v>999</v>
      </c>
      <c r="D66" s="22"/>
      <c r="E66" s="23"/>
      <c r="F66" s="24"/>
      <c r="G66" s="25"/>
      <c r="H66" s="25"/>
      <c r="I66" s="25"/>
      <c r="J66" s="24"/>
      <c r="K66" s="25"/>
      <c r="L66" s="25"/>
      <c r="M66" s="25" t="s">
        <v>21</v>
      </c>
      <c r="N66" s="25"/>
      <c r="O66" s="25"/>
      <c r="P66" s="24"/>
      <c r="Q66" s="26"/>
      <c r="R66" s="27" t="str">
        <f t="shared" si="1"/>
        <v>N</v>
      </c>
      <c r="S66" s="12" t="str">
        <f>IF(B65=" "," ",IF(SUM(C66:E66)=0," ",IF(R66="N","N",IF(OR(C66=0,D66=0,E66=0),MAX(C66:E66),MEDIAN(C66:E66))+SUM(F66:I66)/86400)))</f>
        <v>N</v>
      </c>
      <c r="T66" s="104"/>
      <c r="U66" s="48"/>
      <c r="V66" s="50"/>
      <c r="W66" s="1">
        <v>30</v>
      </c>
    </row>
  </sheetData>
  <sheetProtection/>
  <mergeCells count="28">
    <mergeCell ref="T65:T66"/>
    <mergeCell ref="T3:T5"/>
    <mergeCell ref="U3:U6"/>
    <mergeCell ref="V3:V6"/>
    <mergeCell ref="C4:E4"/>
    <mergeCell ref="B5:B6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</mergeCells>
  <conditionalFormatting sqref="S9 S7 S11 S13 S15 S17 S19 S21 S23 S25 S27 S29 S31 S33 S35 S37 S39 S41 S43 S45">
    <cfRule type="expression" priority="13" dxfId="9" stopIfTrue="1">
      <formula>AND($S8&lt;&gt;"N",$S7&gt;$S8)</formula>
    </cfRule>
    <cfRule type="expression" priority="14" dxfId="0" stopIfTrue="1">
      <formula>OR($S8="N",$S7&lt;$S8,AND($S8&lt;&gt;"N",$S8=$S7))</formula>
    </cfRule>
  </conditionalFormatting>
  <conditionalFormatting sqref="S10 S8 S12 S14 S16 S18 S20 S22 S24 S26 S28 S30 S32 S34 S36 S38 S40 S42 S44 S46">
    <cfRule type="expression" priority="15" dxfId="9" stopIfTrue="1">
      <formula>AND($S7&lt;&gt;"N",$S8&gt;$S7)</formula>
    </cfRule>
    <cfRule type="expression" priority="16" dxfId="0" stopIfTrue="1">
      <formula>OR($S7="N",$S8&lt;$S7,AND($S7&lt;&gt;"N",$S7=$S8))</formula>
    </cfRule>
  </conditionalFormatting>
  <conditionalFormatting sqref="C7:E46">
    <cfRule type="expression" priority="17" dxfId="0" stopIfTrue="1">
      <formula>AND(OR($C7=0,$D7=0,$E7=0),C7=MAX($C7:$E7))</formula>
    </cfRule>
    <cfRule type="expression" priority="18" dxfId="0" stopIfTrue="1">
      <formula>AND(AND($C7&lt;&gt;0,$D7&lt;&gt;0,$E7&lt;&gt;0),C7=MEDIAN($C7:$E7))</formula>
    </cfRule>
  </conditionalFormatting>
  <conditionalFormatting sqref="T7:U46">
    <cfRule type="cellIs" priority="19" dxfId="5" operator="equal" stopIfTrue="1">
      <formula>0</formula>
    </cfRule>
  </conditionalFormatting>
  <conditionalFormatting sqref="S47 S49 S51 S53 S55 S57 S59 S61 S63 S65">
    <cfRule type="expression" priority="5" dxfId="9" stopIfTrue="1">
      <formula>AND($S48&lt;&gt;"N",$S47&gt;$S48)</formula>
    </cfRule>
    <cfRule type="expression" priority="6" dxfId="0" stopIfTrue="1">
      <formula>OR($S48="N",$S47&lt;$S48,AND($S48&lt;&gt;"N",$S48=$S47))</formula>
    </cfRule>
  </conditionalFormatting>
  <conditionalFormatting sqref="S48 S50 S52 S54 S56 S58 S60 S62 S64 S66">
    <cfRule type="expression" priority="7" dxfId="9" stopIfTrue="1">
      <formula>AND($S47&lt;&gt;"N",$S48&gt;$S47)</formula>
    </cfRule>
    <cfRule type="expression" priority="8" dxfId="0" stopIfTrue="1">
      <formula>OR($S47="N",$S48&lt;$S47,AND($S47&lt;&gt;"N",$S47=$S48))</formula>
    </cfRule>
  </conditionalFormatting>
  <conditionalFormatting sqref="C47:E66">
    <cfRule type="expression" priority="9" dxfId="0" stopIfTrue="1">
      <formula>AND(OR($C47=0,$D47=0,$E47=0),C47=MAX($C47:$E47))</formula>
    </cfRule>
    <cfRule type="expression" priority="10" dxfId="0" stopIfTrue="1">
      <formula>AND(AND($C47&lt;&gt;0,$D47&lt;&gt;0,$E47&lt;&gt;0),C47=MEDIAN($C47:$E47))</formula>
    </cfRule>
  </conditionalFormatting>
  <conditionalFormatting sqref="T47:U65 U66">
    <cfRule type="cellIs" priority="11" dxfId="5" operator="equal" stopIfTrue="1">
      <formula>0</formula>
    </cfRule>
  </conditionalFormatting>
  <conditionalFormatting sqref="R47:R66">
    <cfRule type="cellIs" priority="12" dxfId="0" operator="equal" stopIfTrue="1">
      <formula>"N"</formula>
    </cfRule>
  </conditionalFormatting>
  <conditionalFormatting sqref="R7:R16">
    <cfRule type="cellIs" priority="4" dxfId="0" operator="equal" stopIfTrue="1">
      <formula>"N"</formula>
    </cfRule>
  </conditionalFormatting>
  <conditionalFormatting sqref="R17:R26">
    <cfRule type="cellIs" priority="3" dxfId="0" operator="equal" stopIfTrue="1">
      <formula>"N"</formula>
    </cfRule>
  </conditionalFormatting>
  <conditionalFormatting sqref="R27:R36">
    <cfRule type="cellIs" priority="2" dxfId="0" operator="equal" stopIfTrue="1">
      <formula>"N"</formula>
    </cfRule>
  </conditionalFormatting>
  <conditionalFormatting sqref="R37:R46">
    <cfRule type="cellIs" priority="1" dxfId="0" operator="equal" stopIfTrue="1">
      <formula>"N"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V66"/>
  <sheetViews>
    <sheetView zoomScalePageLayoutView="0" workbookViewId="0" topLeftCell="A1">
      <selection activeCell="AA21" sqref="AA21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28" hidden="1" customWidth="1"/>
    <col min="22" max="22" width="4.28125" style="1" customWidth="1"/>
    <col min="23" max="16384" width="9.140625" style="1" customWidth="1"/>
  </cols>
  <sheetData>
    <row r="1" spans="1:22" ht="18" customHeight="1">
      <c r="A1" s="125" t="s">
        <v>28</v>
      </c>
      <c r="B1" s="126"/>
      <c r="C1" s="126"/>
      <c r="D1" s="126"/>
      <c r="E1" s="126"/>
      <c r="F1" s="126"/>
      <c r="G1" s="126"/>
      <c r="H1" s="127" t="s">
        <v>29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>
        <v>44416</v>
      </c>
      <c r="T1" s="128"/>
      <c r="U1" s="128"/>
      <c r="V1" s="129"/>
    </row>
    <row r="2" spans="1:22" ht="28.5" customHeight="1" thickBot="1">
      <c r="A2" s="130" t="s">
        <v>4</v>
      </c>
      <c r="B2" s="131"/>
      <c r="C2" s="131"/>
      <c r="D2" s="131"/>
      <c r="E2" s="131"/>
      <c r="F2" s="131"/>
      <c r="G2" s="131"/>
      <c r="H2" s="132" t="s">
        <v>30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s="2" customFormat="1" ht="49.5" customHeight="1" thickBot="1">
      <c r="A3" s="89" t="s">
        <v>5</v>
      </c>
      <c r="B3" s="92" t="s">
        <v>88</v>
      </c>
      <c r="C3" s="94" t="s">
        <v>26</v>
      </c>
      <c r="D3" s="95"/>
      <c r="E3" s="96"/>
      <c r="F3" s="97" t="s">
        <v>24</v>
      </c>
      <c r="G3" s="97" t="s">
        <v>6</v>
      </c>
      <c r="H3" s="100" t="s">
        <v>7</v>
      </c>
      <c r="I3" s="100" t="s">
        <v>8</v>
      </c>
      <c r="J3" s="97" t="s">
        <v>9</v>
      </c>
      <c r="K3" s="100" t="s">
        <v>22</v>
      </c>
      <c r="L3" s="100" t="s">
        <v>10</v>
      </c>
      <c r="M3" s="100" t="s">
        <v>11</v>
      </c>
      <c r="N3" s="100" t="s">
        <v>12</v>
      </c>
      <c r="O3" s="100" t="s">
        <v>13</v>
      </c>
      <c r="P3" s="97" t="s">
        <v>14</v>
      </c>
      <c r="Q3" s="109" t="s">
        <v>15</v>
      </c>
      <c r="R3" s="112" t="s">
        <v>16</v>
      </c>
      <c r="S3" s="89" t="s">
        <v>17</v>
      </c>
      <c r="T3" s="89" t="s">
        <v>18</v>
      </c>
      <c r="U3" s="114">
        <v>0.00625</v>
      </c>
      <c r="V3" s="89" t="s">
        <v>19</v>
      </c>
    </row>
    <row r="4" spans="1:22" s="2" customFormat="1" ht="17.25" customHeight="1" thickBot="1">
      <c r="A4" s="90"/>
      <c r="B4" s="93"/>
      <c r="C4" s="117" t="s">
        <v>20</v>
      </c>
      <c r="D4" s="118"/>
      <c r="E4" s="119"/>
      <c r="F4" s="98"/>
      <c r="G4" s="98"/>
      <c r="H4" s="101"/>
      <c r="I4" s="101"/>
      <c r="J4" s="98"/>
      <c r="K4" s="101"/>
      <c r="L4" s="101"/>
      <c r="M4" s="101"/>
      <c r="N4" s="101"/>
      <c r="O4" s="101"/>
      <c r="P4" s="98"/>
      <c r="Q4" s="110"/>
      <c r="R4" s="113"/>
      <c r="S4" s="90"/>
      <c r="T4" s="90"/>
      <c r="U4" s="115"/>
      <c r="V4" s="90"/>
    </row>
    <row r="5" spans="1:22" s="2" customFormat="1" ht="12.75" customHeight="1">
      <c r="A5" s="90"/>
      <c r="B5" s="120" t="s">
        <v>3</v>
      </c>
      <c r="C5" s="33" t="s">
        <v>0</v>
      </c>
      <c r="D5" s="34" t="s">
        <v>1</v>
      </c>
      <c r="E5" s="35" t="s">
        <v>2</v>
      </c>
      <c r="F5" s="99"/>
      <c r="G5" s="99"/>
      <c r="H5" s="102"/>
      <c r="I5" s="102"/>
      <c r="J5" s="99"/>
      <c r="K5" s="102"/>
      <c r="L5" s="102"/>
      <c r="M5" s="102"/>
      <c r="N5" s="102"/>
      <c r="O5" s="102"/>
      <c r="P5" s="99"/>
      <c r="Q5" s="111"/>
      <c r="R5" s="113"/>
      <c r="S5" s="90"/>
      <c r="T5" s="90"/>
      <c r="U5" s="115"/>
      <c r="V5" s="90"/>
    </row>
    <row r="6" spans="1:22" ht="12.75" customHeight="1" thickBot="1">
      <c r="A6" s="91"/>
      <c r="B6" s="121"/>
      <c r="C6" s="36" t="s">
        <v>25</v>
      </c>
      <c r="D6" s="37" t="s">
        <v>25</v>
      </c>
      <c r="E6" s="38" t="s">
        <v>25</v>
      </c>
      <c r="F6" s="39" t="s">
        <v>21</v>
      </c>
      <c r="G6" s="39" t="s">
        <v>21</v>
      </c>
      <c r="H6" s="39" t="s">
        <v>21</v>
      </c>
      <c r="I6" s="39" t="s">
        <v>21</v>
      </c>
      <c r="J6" s="39" t="s">
        <v>21</v>
      </c>
      <c r="K6" s="40" t="s">
        <v>21</v>
      </c>
      <c r="L6" s="40" t="s">
        <v>21</v>
      </c>
      <c r="M6" s="40" t="s">
        <v>21</v>
      </c>
      <c r="N6" s="40" t="s">
        <v>21</v>
      </c>
      <c r="O6" s="40" t="s">
        <v>21</v>
      </c>
      <c r="P6" s="39" t="s">
        <v>21</v>
      </c>
      <c r="Q6" s="41" t="s">
        <v>21</v>
      </c>
      <c r="R6" s="42" t="s">
        <v>23</v>
      </c>
      <c r="S6" s="43" t="s">
        <v>25</v>
      </c>
      <c r="T6" s="43" t="s">
        <v>25</v>
      </c>
      <c r="U6" s="116"/>
      <c r="V6" s="91"/>
    </row>
    <row r="7" spans="1:22" ht="12.75" customHeight="1">
      <c r="A7" s="78">
        <v>1</v>
      </c>
      <c r="B7" s="103" t="s">
        <v>59</v>
      </c>
      <c r="C7" s="29">
        <v>0.00045636574074074074</v>
      </c>
      <c r="D7" s="30">
        <v>0.00030590277777777777</v>
      </c>
      <c r="E7" s="31"/>
      <c r="F7" s="3"/>
      <c r="G7" s="4"/>
      <c r="H7" s="4"/>
      <c r="I7" s="4"/>
      <c r="J7" s="3"/>
      <c r="K7" s="4"/>
      <c r="L7" s="4"/>
      <c r="M7" s="4"/>
      <c r="N7" s="4"/>
      <c r="O7" s="4"/>
      <c r="P7" s="3"/>
      <c r="Q7" s="5"/>
      <c r="R7" s="19" t="str">
        <f aca="true" t="shared" si="0" ref="R7:R66">IF(SUM(C7:E7)=0," ",IF(OR(F7="N",G7="N",H7="N",I7="N",J7="N",K7="N",L7="N",M7="N",N7="N",O7="N",P7="N",Q7="N"),"N","P"))</f>
        <v>P</v>
      </c>
      <c r="S7" s="32">
        <f>IF(B7=" "," ",IF(SUM(C7:E7)=0," ",IF(R7="N","N",IF(OR(C7=0,D7=0,E7=0),MAX(C7:E7),MEDIAN(C7:E7))+SUM(F7:I7)/86400)))</f>
        <v>0.00045636574074074074</v>
      </c>
      <c r="T7" s="104">
        <f>IF(AND(S7=" ",S8=" ")," ",IF(OR(AND(S7="N",S8="N"),AND(S7="N",S8=" "),AND(S7=" ",S8="N")),"nepl. pokus",IF(OR(S7=0,S8=0),MAX(S7:S8),MIN(S7:S8))))</f>
        <v>0.00028611111111111106</v>
      </c>
      <c r="U7" s="105">
        <f>IF(T7="nepl. pokus",$U$3,T7)</f>
        <v>0.00028611111111111106</v>
      </c>
      <c r="V7" s="134">
        <f>IF(U7=" "," ",RANK(U7,$U$7:$U$66,1))</f>
        <v>3</v>
      </c>
    </row>
    <row r="8" spans="1:22" ht="12.75" customHeight="1">
      <c r="A8" s="79"/>
      <c r="B8" s="71"/>
      <c r="C8" s="6">
        <v>0.00028611111111111106</v>
      </c>
      <c r="D8" s="7">
        <v>0.0002829861111111111</v>
      </c>
      <c r="E8" s="8"/>
      <c r="F8" s="9"/>
      <c r="G8" s="10"/>
      <c r="H8" s="10"/>
      <c r="I8" s="10"/>
      <c r="J8" s="9"/>
      <c r="K8" s="10"/>
      <c r="L8" s="10"/>
      <c r="M8" s="10"/>
      <c r="N8" s="10"/>
      <c r="O8" s="10"/>
      <c r="P8" s="9"/>
      <c r="Q8" s="11"/>
      <c r="R8" s="27" t="str">
        <f t="shared" si="0"/>
        <v>P</v>
      </c>
      <c r="S8" s="12">
        <f>IF(B7=" "," ",IF(SUM(C8:E8)=0," ",IF(R8="N","N",IF(OR(C8=0,D8=0,E8=0),MAX(C8:E8),MEDIAN(C8:E8))+SUM(F8:I8)/86400)))</f>
        <v>0.00028611111111111106</v>
      </c>
      <c r="T8" s="72"/>
      <c r="U8" s="106"/>
      <c r="V8" s="135"/>
    </row>
    <row r="9" spans="1:22" ht="12.75" customHeight="1">
      <c r="A9" s="69">
        <v>2</v>
      </c>
      <c r="B9" s="76" t="s">
        <v>60</v>
      </c>
      <c r="C9" s="13">
        <v>0.0003350694444444444</v>
      </c>
      <c r="D9" s="14">
        <v>0.0003106481481481481</v>
      </c>
      <c r="E9" s="15"/>
      <c r="F9" s="16"/>
      <c r="G9" s="17"/>
      <c r="H9" s="17"/>
      <c r="I9" s="17"/>
      <c r="J9" s="16"/>
      <c r="K9" s="17"/>
      <c r="L9" s="17"/>
      <c r="M9" s="17"/>
      <c r="N9" s="17"/>
      <c r="O9" s="17"/>
      <c r="P9" s="16"/>
      <c r="Q9" s="18"/>
      <c r="R9" s="19" t="str">
        <f t="shared" si="0"/>
        <v>P</v>
      </c>
      <c r="S9" s="20">
        <f>IF(B9=" "," ",IF(SUM(C9:E9)=0," ",IF(R9="N","N",IF(OR(C9=0,D9=0,E9=0),MAX(C9:E9),MEDIAN(C9:E9))+SUM(F9:I9)/86400)))</f>
        <v>0.0003350694444444444</v>
      </c>
      <c r="T9" s="72">
        <f>IF(AND(S9=" ",S10=" ")," ",IF(OR(AND(S9="N",S10="N"),AND(S9="N",S10=" "),AND(S9=" ",S10="N")),"nepl. pokus",IF(OR(S9=0,S10=0),MAX(S9:S10),MIN(S9:S10))))</f>
        <v>0.0003350694444444444</v>
      </c>
      <c r="U9" s="73">
        <f>IF(T9="nepl. pokus",$U$3,T9)</f>
        <v>0.0003350694444444444</v>
      </c>
      <c r="V9" s="136">
        <f>IF(U9=" "," ",RANK(U9,$U$7:$U$66,1))</f>
        <v>10</v>
      </c>
    </row>
    <row r="10" spans="1:22" ht="12.75" customHeight="1">
      <c r="A10" s="69"/>
      <c r="B10" s="122"/>
      <c r="C10" s="21">
        <v>0.0005334490740740741</v>
      </c>
      <c r="D10" s="22">
        <v>0.0003888888888888889</v>
      </c>
      <c r="E10" s="23"/>
      <c r="F10" s="24"/>
      <c r="G10" s="25"/>
      <c r="H10" s="25"/>
      <c r="I10" s="25"/>
      <c r="J10" s="24"/>
      <c r="K10" s="25"/>
      <c r="L10" s="25"/>
      <c r="M10" s="25"/>
      <c r="N10" s="25"/>
      <c r="O10" s="25"/>
      <c r="P10" s="24"/>
      <c r="Q10" s="26"/>
      <c r="R10" s="27" t="str">
        <f t="shared" si="0"/>
        <v>P</v>
      </c>
      <c r="S10" s="12">
        <f>IF(B9=" "," ",IF(SUM(C10:E10)=0," ",IF(R10="N","N",IF(OR(C10=0,D10=0,E10=0),MAX(C10:E10),MEDIAN(C10:E10))+SUM(F10:I10)/86400)))</f>
        <v>0.0005334490740740741</v>
      </c>
      <c r="T10" s="72"/>
      <c r="U10" s="73"/>
      <c r="V10" s="137"/>
    </row>
    <row r="11" spans="1:22" ht="12.75" customHeight="1">
      <c r="A11" s="69">
        <v>3</v>
      </c>
      <c r="B11" s="70" t="s">
        <v>61</v>
      </c>
      <c r="C11" s="13">
        <v>0.00031932870370370367</v>
      </c>
      <c r="D11" s="14">
        <v>0.0003309027777777778</v>
      </c>
      <c r="E11" s="15"/>
      <c r="F11" s="16"/>
      <c r="G11" s="17"/>
      <c r="H11" s="17"/>
      <c r="I11" s="17"/>
      <c r="J11" s="16"/>
      <c r="K11" s="17"/>
      <c r="L11" s="17"/>
      <c r="M11" s="17"/>
      <c r="N11" s="17"/>
      <c r="O11" s="17"/>
      <c r="P11" s="16"/>
      <c r="Q11" s="18"/>
      <c r="R11" s="19" t="str">
        <f t="shared" si="0"/>
        <v>P</v>
      </c>
      <c r="S11" s="20">
        <f>IF(B11=" "," ",IF(SUM(C11:E11)=0," ",IF(R11="N","N",IF(OR(C11=0,D11=0,E11=0),MAX(C11:E11),MEDIAN(C11:E11))+SUM(F11:I11)/86400)))</f>
        <v>0.0003309027777777778</v>
      </c>
      <c r="T11" s="72">
        <f>IF(AND(S11=" ",S12=" ")," ",IF(OR(AND(S11="N",S12="N"),AND(S11="N",S12=" "),AND(S11=" ",S12="N")),"nepl. pokus",IF(OR(S11=0,S12=0),MAX(S11:S12),MIN(S11:S12))))</f>
        <v>0.0003309027777777778</v>
      </c>
      <c r="U11" s="73">
        <f>IF(T11="nepl. pokus",$U$3,T11)</f>
        <v>0.0003309027777777778</v>
      </c>
      <c r="V11" s="136">
        <f>IF(U11=" "," ",RANK(U11,$U$7:$U$66,1))</f>
        <v>9</v>
      </c>
    </row>
    <row r="12" spans="1:22" ht="12.75" customHeight="1" thickBot="1">
      <c r="A12" s="69"/>
      <c r="B12" s="71"/>
      <c r="C12" s="21">
        <v>0.00036539351851851853</v>
      </c>
      <c r="D12" s="22">
        <v>0.0003440972222222222</v>
      </c>
      <c r="E12" s="23"/>
      <c r="F12" s="24"/>
      <c r="G12" s="25"/>
      <c r="H12" s="25"/>
      <c r="I12" s="25"/>
      <c r="J12" s="24"/>
      <c r="K12" s="25"/>
      <c r="L12" s="25"/>
      <c r="M12" s="25"/>
      <c r="N12" s="25"/>
      <c r="O12" s="25"/>
      <c r="P12" s="24"/>
      <c r="Q12" s="26"/>
      <c r="R12" s="27" t="str">
        <f t="shared" si="0"/>
        <v>P</v>
      </c>
      <c r="S12" s="12">
        <f>IF(B11=" "," ",IF(SUM(C12:E12)=0," ",IF(R12="N","N",IF(OR(C12=0,D12=0,E12=0),MAX(C12:E12),MEDIAN(C12:E12))+SUM(F12:I12)/86400)))</f>
        <v>0.00036539351851851853</v>
      </c>
      <c r="T12" s="72"/>
      <c r="U12" s="73"/>
      <c r="V12" s="137"/>
    </row>
    <row r="13" spans="1:22" ht="12.75" customHeight="1">
      <c r="A13" s="78">
        <v>4</v>
      </c>
      <c r="B13" s="76" t="s">
        <v>62</v>
      </c>
      <c r="C13" s="13">
        <v>0.0003755787037037037</v>
      </c>
      <c r="D13" s="14">
        <v>0.0005383101851851852</v>
      </c>
      <c r="E13" s="15"/>
      <c r="F13" s="16"/>
      <c r="G13" s="17"/>
      <c r="H13" s="17"/>
      <c r="I13" s="17"/>
      <c r="J13" s="16"/>
      <c r="K13" s="17"/>
      <c r="L13" s="17"/>
      <c r="M13" s="17"/>
      <c r="N13" s="17"/>
      <c r="O13" s="17"/>
      <c r="P13" s="16"/>
      <c r="Q13" s="18"/>
      <c r="R13" s="19" t="str">
        <f t="shared" si="0"/>
        <v>P</v>
      </c>
      <c r="S13" s="20">
        <f>IF(B13=" "," ",IF(SUM(C13:E13)=0," ",IF(R13="N","N",IF(OR(C13=0,D13=0,E13=0),MAX(C13:E13),MEDIAN(C13:E13))+SUM(F13:I13)/86400)))</f>
        <v>0.0005383101851851852</v>
      </c>
      <c r="T13" s="72">
        <f>IF(AND(S13=" ",S14=" ")," ",IF(OR(AND(S13="N",S14="N"),AND(S13="N",S14=" "),AND(S13=" ",S14="N")),"nepl. pokus",IF(OR(S13=0,S14=0),MAX(S13:S14),MIN(S13:S14))))</f>
        <v>0.00038194444444444446</v>
      </c>
      <c r="U13" s="73">
        <f>IF(T13="nepl. pokus",$U$3,T13)</f>
        <v>0.00038194444444444446</v>
      </c>
      <c r="V13" s="136">
        <f>IF(U13=" "," ",RANK(U13,$U$7:$U$66,1))</f>
        <v>24</v>
      </c>
    </row>
    <row r="14" spans="1:22" ht="12.75" customHeight="1">
      <c r="A14" s="79"/>
      <c r="B14" s="122"/>
      <c r="C14" s="21">
        <v>0.00038194444444444446</v>
      </c>
      <c r="D14" s="22">
        <v>0.00036851851851851846</v>
      </c>
      <c r="E14" s="23"/>
      <c r="F14" s="24"/>
      <c r="G14" s="25"/>
      <c r="H14" s="25"/>
      <c r="I14" s="25"/>
      <c r="J14" s="24"/>
      <c r="K14" s="25"/>
      <c r="L14" s="25"/>
      <c r="M14" s="25"/>
      <c r="N14" s="25"/>
      <c r="O14" s="25"/>
      <c r="P14" s="24"/>
      <c r="Q14" s="26"/>
      <c r="R14" s="27" t="str">
        <f t="shared" si="0"/>
        <v>P</v>
      </c>
      <c r="S14" s="12">
        <f>IF(B13=" "," ",IF(SUM(C14:E14)=0," ",IF(R14="N","N",IF(OR(C14=0,D14=0,E14=0),MAX(C14:E14),MEDIAN(C14:E14))+SUM(F14:I14)/86400)))</f>
        <v>0.00038194444444444446</v>
      </c>
      <c r="T14" s="72"/>
      <c r="U14" s="73"/>
      <c r="V14" s="137"/>
    </row>
    <row r="15" spans="1:22" ht="12.75" customHeight="1">
      <c r="A15" s="69">
        <v>5</v>
      </c>
      <c r="B15" s="70" t="s">
        <v>63</v>
      </c>
      <c r="C15" s="13">
        <v>0.00036261574074074077</v>
      </c>
      <c r="D15" s="14">
        <v>0.0003380787037037037</v>
      </c>
      <c r="E15" s="15"/>
      <c r="F15" s="16"/>
      <c r="G15" s="17"/>
      <c r="H15" s="17"/>
      <c r="I15" s="17"/>
      <c r="J15" s="16"/>
      <c r="K15" s="17"/>
      <c r="L15" s="17"/>
      <c r="M15" s="17"/>
      <c r="N15" s="17"/>
      <c r="O15" s="17"/>
      <c r="P15" s="16"/>
      <c r="Q15" s="18"/>
      <c r="R15" s="19" t="str">
        <f t="shared" si="0"/>
        <v>P</v>
      </c>
      <c r="S15" s="20">
        <f>IF(B15=" "," ",IF(SUM(C15:E15)=0," ",IF(R15="N","N",IF(OR(C15=0,D15=0,E15=0),MAX(C15:E15),MEDIAN(C15:E15))+SUM(F15:I15)/86400)))</f>
        <v>0.00036261574074074077</v>
      </c>
      <c r="T15" s="72">
        <f>IF(AND(S15=" ",S16=" ")," ",IF(OR(AND(S15="N",S16="N"),AND(S15="N",S16=" "),AND(S15=" ",S16="N")),"nepl. pokus",IF(OR(S15=0,S16=0),MAX(S15:S16),MIN(S15:S16))))</f>
        <v>0.00034930555555555556</v>
      </c>
      <c r="U15" s="73">
        <f>IF(T15="nepl. pokus",$U$3,T15)</f>
        <v>0.00034930555555555556</v>
      </c>
      <c r="V15" s="136">
        <f>IF(U15=" "," ",RANK(U15,$U$7:$U$66,1))</f>
        <v>16</v>
      </c>
    </row>
    <row r="16" spans="1:22" ht="12.75" customHeight="1">
      <c r="A16" s="69"/>
      <c r="B16" s="71"/>
      <c r="C16" s="21">
        <v>0.00034930555555555556</v>
      </c>
      <c r="D16" s="22">
        <v>0.0003251157407407408</v>
      </c>
      <c r="E16" s="23"/>
      <c r="F16" s="24"/>
      <c r="G16" s="25"/>
      <c r="H16" s="25"/>
      <c r="I16" s="25"/>
      <c r="J16" s="24"/>
      <c r="K16" s="25"/>
      <c r="L16" s="25"/>
      <c r="M16" s="25"/>
      <c r="N16" s="25"/>
      <c r="O16" s="25"/>
      <c r="P16" s="24"/>
      <c r="Q16" s="26"/>
      <c r="R16" s="27" t="str">
        <f t="shared" si="0"/>
        <v>P</v>
      </c>
      <c r="S16" s="12">
        <f>IF(B15=" "," ",IF(SUM(C16:E16)=0," ",IF(R16="N","N",IF(OR(C16=0,D16=0,E16=0),MAX(C16:E16),MEDIAN(C16:E16))+SUM(F16:I16)/86400)))</f>
        <v>0.00034930555555555556</v>
      </c>
      <c r="T16" s="72"/>
      <c r="U16" s="73"/>
      <c r="V16" s="137"/>
    </row>
    <row r="17" spans="1:22" ht="12.75" customHeight="1">
      <c r="A17" s="69">
        <v>6</v>
      </c>
      <c r="B17" s="76" t="s">
        <v>64</v>
      </c>
      <c r="C17" s="13">
        <v>0.0002643518518518518</v>
      </c>
      <c r="D17" s="14">
        <v>0.0002643518518518518</v>
      </c>
      <c r="E17" s="15"/>
      <c r="F17" s="16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8"/>
      <c r="R17" s="19" t="str">
        <f t="shared" si="0"/>
        <v>P</v>
      </c>
      <c r="S17" s="20">
        <f>IF(B17=" "," ",IF(SUM(C17:E17)=0," ",IF(R17="N","N",IF(OR(C17=0,D17=0,E17=0),MAX(C17:E17),MEDIAN(C17:E17))+SUM(F17:I17)/86400)))</f>
        <v>0.0002643518518518518</v>
      </c>
      <c r="T17" s="72">
        <f>IF(AND(S17=" ",S18=" ")," ",IF(OR(AND(S17="N",S18="N"),AND(S17="N",S18=" "),AND(S17=" ",S18="N")),"nepl. pokus",IF(OR(S17=0,S18=0),MAX(S17:S18),MIN(S17:S18))))</f>
        <v>0.0002643518518518518</v>
      </c>
      <c r="U17" s="73">
        <f>IF(T17="nepl. pokus",$U$3,T17)</f>
        <v>0.0002643518518518518</v>
      </c>
      <c r="V17" s="136">
        <f>IF(U17=" "," ",RANK(U17,$U$7:$U$66,1))</f>
        <v>1</v>
      </c>
    </row>
    <row r="18" spans="1:22" ht="12.75" customHeight="1" thickBot="1">
      <c r="A18" s="69"/>
      <c r="B18" s="122"/>
      <c r="C18" s="21">
        <v>0.00030393518518518524</v>
      </c>
      <c r="D18" s="22">
        <v>0.0002708333333333333</v>
      </c>
      <c r="E18" s="23"/>
      <c r="F18" s="24"/>
      <c r="G18" s="25"/>
      <c r="H18" s="25"/>
      <c r="I18" s="25"/>
      <c r="J18" s="24"/>
      <c r="K18" s="25"/>
      <c r="L18" s="25"/>
      <c r="M18" s="25"/>
      <c r="N18" s="25"/>
      <c r="O18" s="25"/>
      <c r="P18" s="24"/>
      <c r="Q18" s="26"/>
      <c r="R18" s="27" t="str">
        <f t="shared" si="0"/>
        <v>P</v>
      </c>
      <c r="S18" s="12">
        <f>IF(B17=" "," ",IF(SUM(C18:E18)=0," ",IF(R18="N","N",IF(OR(C18=0,D18=0,E18=0),MAX(C18:E18),MEDIAN(C18:E18))+SUM(F18:I18)/86400)))</f>
        <v>0.00030393518518518524</v>
      </c>
      <c r="T18" s="72"/>
      <c r="U18" s="73"/>
      <c r="V18" s="137"/>
    </row>
    <row r="19" spans="1:22" ht="12.75" customHeight="1">
      <c r="A19" s="78">
        <v>7</v>
      </c>
      <c r="B19" s="123" t="s">
        <v>65</v>
      </c>
      <c r="C19" s="13">
        <v>0.00040219907407407413</v>
      </c>
      <c r="D19" s="14">
        <v>0.0003380787037037037</v>
      </c>
      <c r="E19" s="15"/>
      <c r="F19" s="16"/>
      <c r="G19" s="17"/>
      <c r="H19" s="17"/>
      <c r="I19" s="17"/>
      <c r="J19" s="16"/>
      <c r="K19" s="17"/>
      <c r="L19" s="17"/>
      <c r="M19" s="17"/>
      <c r="N19" s="17"/>
      <c r="O19" s="17"/>
      <c r="P19" s="16"/>
      <c r="Q19" s="18"/>
      <c r="R19" s="19" t="str">
        <f t="shared" si="0"/>
        <v>P</v>
      </c>
      <c r="S19" s="20">
        <f>IF(B19=" "," ",IF(SUM(C19:E19)=0," ",IF(R19="N","N",IF(OR(C19=0,D19=0,E19=0),MAX(C19:E19),MEDIAN(C19:E19))+SUM(F19:I19)/86400)))</f>
        <v>0.00040219907407407413</v>
      </c>
      <c r="T19" s="72">
        <f>IF(AND(S19=" ",S20=" ")," ",IF(OR(AND(S19="N",S20="N"),AND(S19="N",S20=" "),AND(S19=" ",S20="N")),"nepl. pokus",IF(OR(S19=0,S20=0),MAX(S19:S20),MIN(S19:S20))))</f>
        <v>0.00040219907407407413</v>
      </c>
      <c r="U19" s="73">
        <f>IF(T19="nepl. pokus",$U$3,T19)</f>
        <v>0.00040219907407407413</v>
      </c>
      <c r="V19" s="136">
        <f>IF(U19=" "," ",RANK(U19,$U$7:$U$66,1))</f>
        <v>27</v>
      </c>
    </row>
    <row r="20" spans="1:22" ht="12.75" customHeight="1">
      <c r="A20" s="79"/>
      <c r="B20" s="123"/>
      <c r="C20" s="21">
        <v>0.0007237268518518518</v>
      </c>
      <c r="D20" s="22">
        <v>0.00044768518518518513</v>
      </c>
      <c r="E20" s="23"/>
      <c r="F20" s="24"/>
      <c r="G20" s="25"/>
      <c r="H20" s="25"/>
      <c r="I20" s="25"/>
      <c r="J20" s="24"/>
      <c r="K20" s="25"/>
      <c r="L20" s="25"/>
      <c r="M20" s="25"/>
      <c r="N20" s="25"/>
      <c r="O20" s="25"/>
      <c r="P20" s="24"/>
      <c r="Q20" s="26"/>
      <c r="R20" s="27" t="str">
        <f t="shared" si="0"/>
        <v>P</v>
      </c>
      <c r="S20" s="12">
        <f>IF(B19=" "," ",IF(SUM(C20:E20)=0," ",IF(R20="N","N",IF(OR(C20=0,D20=0,E20=0),MAX(C20:E20),MEDIAN(C20:E20))+SUM(F20:I20)/86400)))</f>
        <v>0.0007237268518518518</v>
      </c>
      <c r="T20" s="72"/>
      <c r="U20" s="73"/>
      <c r="V20" s="137"/>
    </row>
    <row r="21" spans="1:22" ht="12.75" customHeight="1">
      <c r="A21" s="69">
        <v>8</v>
      </c>
      <c r="B21" s="76" t="s">
        <v>66</v>
      </c>
      <c r="C21" s="13">
        <v>0.00033900462962962964</v>
      </c>
      <c r="D21" s="14">
        <v>0.00036030092592592597</v>
      </c>
      <c r="E21" s="15"/>
      <c r="F21" s="16"/>
      <c r="G21" s="17"/>
      <c r="H21" s="17"/>
      <c r="I21" s="17"/>
      <c r="J21" s="16"/>
      <c r="K21" s="17"/>
      <c r="L21" s="17"/>
      <c r="M21" s="17"/>
      <c r="N21" s="17"/>
      <c r="O21" s="17"/>
      <c r="P21" s="16"/>
      <c r="Q21" s="18"/>
      <c r="R21" s="19" t="str">
        <f t="shared" si="0"/>
        <v>P</v>
      </c>
      <c r="S21" s="20">
        <f>IF(B21=" "," ",IF(SUM(C21:E21)=0," ",IF(R21="N","N",IF(OR(C21=0,D21=0,E21=0),MAX(C21:E21),MEDIAN(C21:E21))+SUM(F21:I21)/86400)))</f>
        <v>0.00036030092592592597</v>
      </c>
      <c r="T21" s="72">
        <f>IF(AND(S21=" ",S22=" ")," ",IF(OR(AND(S21="N",S22="N"),AND(S21="N",S22=" "),AND(S21=" ",S22="N")),"nepl. pokus",IF(OR(S21=0,S22=0),MAX(S21:S22),MIN(S21:S22))))</f>
        <v>0.0003496527777777778</v>
      </c>
      <c r="U21" s="73">
        <f>IF(T21="nepl. pokus",$U$3,T21)</f>
        <v>0.0003496527777777778</v>
      </c>
      <c r="V21" s="136">
        <f>IF(U21=" "," ",RANK(U21,$U$7:$U$66,1))</f>
        <v>17</v>
      </c>
    </row>
    <row r="22" spans="1:22" ht="12.75" customHeight="1">
      <c r="A22" s="69"/>
      <c r="B22" s="122"/>
      <c r="C22" s="21">
        <v>0.0003496527777777778</v>
      </c>
      <c r="D22" s="22">
        <v>0.0003403935185185185</v>
      </c>
      <c r="E22" s="23"/>
      <c r="F22" s="24"/>
      <c r="G22" s="25"/>
      <c r="H22" s="25"/>
      <c r="I22" s="25"/>
      <c r="J22" s="24"/>
      <c r="K22" s="25"/>
      <c r="L22" s="25"/>
      <c r="M22" s="25"/>
      <c r="N22" s="25"/>
      <c r="O22" s="25"/>
      <c r="P22" s="24"/>
      <c r="Q22" s="26"/>
      <c r="R22" s="27" t="str">
        <f t="shared" si="0"/>
        <v>P</v>
      </c>
      <c r="S22" s="12">
        <f>IF(B21=" "," ",IF(SUM(C22:E22)=0," ",IF(R22="N","N",IF(OR(C22=0,D22=0,E22=0),MAX(C22:E22),MEDIAN(C22:E22))+SUM(F22:I22)/86400)))</f>
        <v>0.0003496527777777778</v>
      </c>
      <c r="T22" s="72"/>
      <c r="U22" s="73"/>
      <c r="V22" s="137"/>
    </row>
    <row r="23" spans="1:22" ht="12.75" customHeight="1">
      <c r="A23" s="69">
        <v>9</v>
      </c>
      <c r="B23" s="123" t="s">
        <v>67</v>
      </c>
      <c r="C23" s="13">
        <v>0.00037141203703703707</v>
      </c>
      <c r="D23" s="14">
        <v>0.00043622685185185187</v>
      </c>
      <c r="E23" s="15"/>
      <c r="F23" s="16"/>
      <c r="G23" s="17"/>
      <c r="H23" s="17"/>
      <c r="I23" s="17"/>
      <c r="J23" s="16"/>
      <c r="K23" s="17"/>
      <c r="L23" s="17"/>
      <c r="M23" s="17"/>
      <c r="N23" s="17"/>
      <c r="O23" s="17"/>
      <c r="P23" s="16"/>
      <c r="Q23" s="18"/>
      <c r="R23" s="19" t="str">
        <f t="shared" si="0"/>
        <v>P</v>
      </c>
      <c r="S23" s="20">
        <f>IF(B23=" "," ",IF(SUM(C23:E23)=0," ",IF(R23="N","N",IF(OR(C23=0,D23=0,E23=0),MAX(C23:E23),MEDIAN(C23:E23))+SUM(F23:I23)/86400)))</f>
        <v>0.00043622685185185187</v>
      </c>
      <c r="T23" s="72">
        <f>IF(AND(S23=" ",S24=" ")," ",IF(OR(AND(S23="N",S24="N"),AND(S23="N",S24=" "),AND(S23=" ",S24="N")),"nepl. pokus",IF(OR(S23=0,S24=0),MAX(S23:S24),MIN(S23:S24))))</f>
        <v>0.00035324074074074077</v>
      </c>
      <c r="U23" s="73">
        <f>IF(T23="nepl. pokus",$U$3,T23)</f>
        <v>0.00035324074074074077</v>
      </c>
      <c r="V23" s="136">
        <f>IF(U23=" "," ",RANK(U23,$U$7:$U$66,1))</f>
        <v>18</v>
      </c>
    </row>
    <row r="24" spans="1:22" ht="12.75" customHeight="1" thickBot="1">
      <c r="A24" s="69"/>
      <c r="B24" s="123"/>
      <c r="C24" s="21">
        <v>0.0003528935185185185</v>
      </c>
      <c r="D24" s="22">
        <v>0.00035324074074074077</v>
      </c>
      <c r="E24" s="23"/>
      <c r="F24" s="24"/>
      <c r="G24" s="25"/>
      <c r="H24" s="25"/>
      <c r="I24" s="25"/>
      <c r="J24" s="24"/>
      <c r="K24" s="25"/>
      <c r="L24" s="25"/>
      <c r="M24" s="25"/>
      <c r="N24" s="25"/>
      <c r="O24" s="25"/>
      <c r="P24" s="24"/>
      <c r="Q24" s="26"/>
      <c r="R24" s="27" t="str">
        <f t="shared" si="0"/>
        <v>P</v>
      </c>
      <c r="S24" s="12">
        <f>IF(B23=" "," ",IF(SUM(C24:E24)=0," ",IF(R24="N","N",IF(OR(C24=0,D24=0,E24=0),MAX(C24:E24),MEDIAN(C24:E24))+SUM(F24:I24)/86400)))</f>
        <v>0.00035324074074074077</v>
      </c>
      <c r="T24" s="72"/>
      <c r="U24" s="73"/>
      <c r="V24" s="137"/>
    </row>
    <row r="25" spans="1:22" ht="12.75" customHeight="1">
      <c r="A25" s="78">
        <v>10</v>
      </c>
      <c r="B25" s="76" t="s">
        <v>68</v>
      </c>
      <c r="C25" s="13">
        <v>0.0005107638888888889</v>
      </c>
      <c r="D25" s="14">
        <v>0.000472337962962963</v>
      </c>
      <c r="E25" s="15"/>
      <c r="F25" s="16"/>
      <c r="G25" s="17"/>
      <c r="H25" s="17"/>
      <c r="I25" s="17"/>
      <c r="J25" s="16"/>
      <c r="K25" s="17"/>
      <c r="L25" s="17"/>
      <c r="M25" s="17"/>
      <c r="N25" s="17"/>
      <c r="O25" s="17"/>
      <c r="P25" s="16"/>
      <c r="Q25" s="18"/>
      <c r="R25" s="19" t="str">
        <f t="shared" si="0"/>
        <v>P</v>
      </c>
      <c r="S25" s="20">
        <f>IF(B25=" "," ",IF(SUM(C25:E25)=0," ",IF(R25="N","N",IF(OR(C25=0,D25=0,E25=0),MAX(C25:E25),MEDIAN(C25:E25))+SUM(F25:I25)/86400)))</f>
        <v>0.0005107638888888889</v>
      </c>
      <c r="T25" s="72">
        <f>IF(AND(S25=" ",S26=" ")," ",IF(OR(AND(S25="N",S26="N"),AND(S25="N",S26=" "),AND(S25=" ",S26="N")),"nepl. pokus",IF(OR(S25=0,S26=0),MAX(S25:S26),MIN(S25:S26))))</f>
        <v>0.0005107638888888889</v>
      </c>
      <c r="U25" s="73">
        <f>IF(T25="nepl. pokus",$U$3,T25)</f>
        <v>0.0005107638888888889</v>
      </c>
      <c r="V25" s="136">
        <f>IF(U25=" "," ",RANK(U25,$U$7:$U$66,1))</f>
        <v>30</v>
      </c>
    </row>
    <row r="26" spans="1:22" ht="12.75" customHeight="1">
      <c r="A26" s="79"/>
      <c r="B26" s="122"/>
      <c r="C26" s="21">
        <v>0.0005579861111111111</v>
      </c>
      <c r="D26" s="22">
        <v>0.0005478009259259259</v>
      </c>
      <c r="E26" s="23"/>
      <c r="F26" s="24"/>
      <c r="G26" s="25"/>
      <c r="H26" s="25"/>
      <c r="I26" s="25"/>
      <c r="J26" s="24"/>
      <c r="K26" s="25"/>
      <c r="L26" s="25"/>
      <c r="M26" s="25"/>
      <c r="N26" s="25"/>
      <c r="O26" s="25"/>
      <c r="P26" s="24"/>
      <c r="Q26" s="26"/>
      <c r="R26" s="27" t="str">
        <f t="shared" si="0"/>
        <v>P</v>
      </c>
      <c r="S26" s="12">
        <f>IF(B25=" "," ",IF(SUM(C26:E26)=0," ",IF(R26="N","N",IF(OR(C26=0,D26=0,E26=0),MAX(C26:E26),MEDIAN(C26:E26))+SUM(F26:I26)/86400)))</f>
        <v>0.0005579861111111111</v>
      </c>
      <c r="T26" s="72"/>
      <c r="U26" s="73"/>
      <c r="V26" s="137"/>
    </row>
    <row r="27" spans="1:22" ht="12.75" customHeight="1">
      <c r="A27" s="69">
        <v>11</v>
      </c>
      <c r="B27" s="70" t="s">
        <v>69</v>
      </c>
      <c r="C27" s="13">
        <v>999</v>
      </c>
      <c r="D27" s="14"/>
      <c r="E27" s="15"/>
      <c r="F27" s="16"/>
      <c r="G27" s="17"/>
      <c r="H27" s="17"/>
      <c r="I27" s="17"/>
      <c r="J27" s="16"/>
      <c r="K27" s="17"/>
      <c r="L27" s="17"/>
      <c r="M27" s="17"/>
      <c r="N27" s="17"/>
      <c r="O27" s="17"/>
      <c r="P27" s="16"/>
      <c r="Q27" s="18" t="s">
        <v>21</v>
      </c>
      <c r="R27" s="19" t="str">
        <f t="shared" si="0"/>
        <v>N</v>
      </c>
      <c r="S27" s="20" t="str">
        <f>IF(B27=" "," ",IF(SUM(C27:E27)=0," ",IF(R27="N","N",IF(OR(C27=0,D27=0,E27=0),MAX(C27:E27),MEDIAN(C27:E27))+SUM(F27:I27)/86400)))</f>
        <v>N</v>
      </c>
      <c r="T27" s="72">
        <f>IF(AND(S27=" ",S28=" ")," ",IF(OR(AND(S27="N",S28="N"),AND(S27="N",S28=" "),AND(S27=" ",S28="N")),"nepl. pokus",IF(OR(S27=0,S28=0),MAX(S27:S28),MIN(S27:S28))))</f>
        <v>0.0003731481481481481</v>
      </c>
      <c r="U27" s="73">
        <f>IF(T27="nepl. pokus",$U$3,T27)</f>
        <v>0.0003731481481481481</v>
      </c>
      <c r="V27" s="136">
        <f>IF(U27=" "," ",RANK(U27,$U$7:$U$66,1))</f>
        <v>23</v>
      </c>
    </row>
    <row r="28" spans="1:22" ht="12.75" customHeight="1">
      <c r="A28" s="69"/>
      <c r="B28" s="71"/>
      <c r="C28" s="21">
        <v>0.00034490740740740743</v>
      </c>
      <c r="D28" s="22">
        <v>0.0003731481481481481</v>
      </c>
      <c r="E28" s="23"/>
      <c r="F28" s="24"/>
      <c r="G28" s="25"/>
      <c r="H28" s="25"/>
      <c r="I28" s="25"/>
      <c r="J28" s="24"/>
      <c r="K28" s="25"/>
      <c r="L28" s="25"/>
      <c r="M28" s="25"/>
      <c r="N28" s="25"/>
      <c r="O28" s="25"/>
      <c r="P28" s="24"/>
      <c r="Q28" s="26"/>
      <c r="R28" s="27" t="str">
        <f t="shared" si="0"/>
        <v>P</v>
      </c>
      <c r="S28" s="12">
        <f>IF(B27=" "," ",IF(SUM(C28:E28)=0," ",IF(R28="N","N",IF(OR(C28=0,D28=0,E28=0),MAX(C28:E28),MEDIAN(C28:E28))+SUM(F28:I28)/86400)))</f>
        <v>0.0003731481481481481</v>
      </c>
      <c r="T28" s="72"/>
      <c r="U28" s="73"/>
      <c r="V28" s="137"/>
    </row>
    <row r="29" spans="1:22" ht="12.75" customHeight="1">
      <c r="A29" s="69">
        <v>12</v>
      </c>
      <c r="B29" s="76" t="s">
        <v>70</v>
      </c>
      <c r="C29" s="13">
        <v>0.0003337962962962963</v>
      </c>
      <c r="D29" s="14">
        <v>0.00033900462962962964</v>
      </c>
      <c r="E29" s="15"/>
      <c r="F29" s="16"/>
      <c r="G29" s="17"/>
      <c r="H29" s="17"/>
      <c r="I29" s="17"/>
      <c r="J29" s="16"/>
      <c r="K29" s="17"/>
      <c r="L29" s="17"/>
      <c r="M29" s="17"/>
      <c r="N29" s="17"/>
      <c r="O29" s="17"/>
      <c r="P29" s="16"/>
      <c r="Q29" s="18"/>
      <c r="R29" s="19" t="str">
        <f t="shared" si="0"/>
        <v>P</v>
      </c>
      <c r="S29" s="20">
        <f>IF(B29=" "," ",IF(SUM(C29:E29)=0," ",IF(R29="N","N",IF(OR(C29=0,D29=0,E29=0),MAX(C29:E29),MEDIAN(C29:E29))+SUM(F29:I29)/86400)))</f>
        <v>0.00033900462962962964</v>
      </c>
      <c r="T29" s="72">
        <f>IF(AND(S29=" ",S30=" ")," ",IF(OR(AND(S29="N",S30="N"),AND(S29="N",S30=" "),AND(S29=" ",S30="N")),"nepl. pokus",IF(OR(S29=0,S30=0),MAX(S29:S30),MIN(S29:S30))))</f>
        <v>0.00033900462962962964</v>
      </c>
      <c r="U29" s="73">
        <f>IF(T29="nepl. pokus",$U$3,T29)</f>
        <v>0.00033900462962962964</v>
      </c>
      <c r="V29" s="136">
        <f>IF(U29=" "," ",RANK(U29,$U$7:$U$66,1))</f>
        <v>12</v>
      </c>
    </row>
    <row r="30" spans="1:22" ht="12.75" customHeight="1" thickBot="1">
      <c r="A30" s="69"/>
      <c r="B30" s="122"/>
      <c r="C30" s="21">
        <v>999</v>
      </c>
      <c r="D30" s="22"/>
      <c r="E30" s="23"/>
      <c r="F30" s="24"/>
      <c r="G30" s="25"/>
      <c r="H30" s="25"/>
      <c r="I30" s="25"/>
      <c r="J30" s="24"/>
      <c r="K30" s="25"/>
      <c r="L30" s="25"/>
      <c r="M30" s="25"/>
      <c r="N30" s="25"/>
      <c r="O30" s="25"/>
      <c r="P30" s="24"/>
      <c r="Q30" s="26" t="s">
        <v>21</v>
      </c>
      <c r="R30" s="27" t="str">
        <f t="shared" si="0"/>
        <v>N</v>
      </c>
      <c r="S30" s="12" t="str">
        <f>IF(B29=" "," ",IF(SUM(C30:E30)=0," ",IF(R30="N","N",IF(OR(C30=0,D30=0,E30=0),MAX(C30:E30),MEDIAN(C30:E30))+SUM(F30:I30)/86400)))</f>
        <v>N</v>
      </c>
      <c r="T30" s="72"/>
      <c r="U30" s="73"/>
      <c r="V30" s="137"/>
    </row>
    <row r="31" spans="1:22" ht="12.75" customHeight="1">
      <c r="A31" s="78">
        <v>13</v>
      </c>
      <c r="B31" s="70" t="s">
        <v>71</v>
      </c>
      <c r="C31" s="13">
        <v>0.00033020833333333334</v>
      </c>
      <c r="D31" s="14">
        <v>0.0004726851851851852</v>
      </c>
      <c r="E31" s="15"/>
      <c r="F31" s="16"/>
      <c r="G31" s="17"/>
      <c r="H31" s="17"/>
      <c r="I31" s="17"/>
      <c r="J31" s="16"/>
      <c r="K31" s="17"/>
      <c r="L31" s="17"/>
      <c r="M31" s="17"/>
      <c r="N31" s="17"/>
      <c r="O31" s="17"/>
      <c r="P31" s="16"/>
      <c r="Q31" s="18"/>
      <c r="R31" s="19" t="str">
        <f t="shared" si="0"/>
        <v>P</v>
      </c>
      <c r="S31" s="20">
        <f>IF(B31=" "," ",IF(SUM(C31:E31)=0," ",IF(R31="N","N",IF(OR(C31=0,D31=0,E31=0),MAX(C31:E31),MEDIAN(C31:E31))+SUM(F31:I31)/86400)))</f>
        <v>0.0004726851851851852</v>
      </c>
      <c r="T31" s="72">
        <f>IF(AND(S31=" ",S32=" ")," ",IF(OR(AND(S31="N",S32="N"),AND(S31="N",S32=" "),AND(S31=" ",S32="N")),"nepl. pokus",IF(OR(S31=0,S32=0),MAX(S31:S32),MIN(S31:S32))))</f>
        <v>0.00034097222222222216</v>
      </c>
      <c r="U31" s="73">
        <f>IF(T31="nepl. pokus",$U$3,T31)</f>
        <v>0.00034097222222222216</v>
      </c>
      <c r="V31" s="136">
        <f>IF(U31=" "," ",RANK(U31,$U$7:$U$66,1))</f>
        <v>13</v>
      </c>
    </row>
    <row r="32" spans="1:22" ht="12.75" customHeight="1">
      <c r="A32" s="79"/>
      <c r="B32" s="71"/>
      <c r="C32" s="21">
        <v>0.00033634259259259256</v>
      </c>
      <c r="D32" s="22">
        <v>0.00034097222222222216</v>
      </c>
      <c r="E32" s="23"/>
      <c r="F32" s="24"/>
      <c r="G32" s="25"/>
      <c r="H32" s="25"/>
      <c r="I32" s="25"/>
      <c r="J32" s="24"/>
      <c r="K32" s="25"/>
      <c r="L32" s="25"/>
      <c r="M32" s="25"/>
      <c r="N32" s="25"/>
      <c r="O32" s="25"/>
      <c r="P32" s="24"/>
      <c r="Q32" s="26"/>
      <c r="R32" s="27" t="str">
        <f t="shared" si="0"/>
        <v>P</v>
      </c>
      <c r="S32" s="12">
        <f>IF(B31=" "," ",IF(SUM(C32:E32)=0," ",IF(R32="N","N",IF(OR(C32=0,D32=0,E32=0),MAX(C32:E32),MEDIAN(C32:E32))+SUM(F32:I32)/86400)))</f>
        <v>0.00034097222222222216</v>
      </c>
      <c r="T32" s="72"/>
      <c r="U32" s="73"/>
      <c r="V32" s="137"/>
    </row>
    <row r="33" spans="1:22" ht="12.75" customHeight="1">
      <c r="A33" s="69">
        <v>14</v>
      </c>
      <c r="B33" s="76" t="s">
        <v>72</v>
      </c>
      <c r="C33" s="13">
        <v>0.00035833333333333333</v>
      </c>
      <c r="D33" s="14">
        <v>0.0003450231481481481</v>
      </c>
      <c r="E33" s="15"/>
      <c r="F33" s="16"/>
      <c r="G33" s="17"/>
      <c r="H33" s="17"/>
      <c r="I33" s="17"/>
      <c r="J33" s="16"/>
      <c r="K33" s="17"/>
      <c r="L33" s="17"/>
      <c r="M33" s="17"/>
      <c r="N33" s="17"/>
      <c r="O33" s="17"/>
      <c r="P33" s="16"/>
      <c r="Q33" s="18"/>
      <c r="R33" s="19" t="str">
        <f t="shared" si="0"/>
        <v>P</v>
      </c>
      <c r="S33" s="20">
        <f>IF(B33=" "," ",IF(SUM(C33:E33)=0," ",IF(R33="N","N",IF(OR(C33=0,D33=0,E33=0),MAX(C33:E33),MEDIAN(C33:E33))+SUM(F33:I33)/86400)))</f>
        <v>0.00035833333333333333</v>
      </c>
      <c r="T33" s="72">
        <f>IF(AND(S33=" ",S34=" ")," ",IF(OR(AND(S33="N",S34="N"),AND(S33="N",S34=" "),AND(S33=" ",S34="N")),"nepl. pokus",IF(OR(S33=0,S34=0),MAX(S33:S34),MIN(S33:S34))))</f>
        <v>0.00035833333333333333</v>
      </c>
      <c r="U33" s="73">
        <f>IF(T33="nepl. pokus",$U$3,T33)</f>
        <v>0.00035833333333333333</v>
      </c>
      <c r="V33" s="136">
        <f>IF(U33=" "," ",RANK(U33,$U$7:$U$66,1))</f>
        <v>20</v>
      </c>
    </row>
    <row r="34" spans="1:22" ht="12.75" customHeight="1" thickBot="1">
      <c r="A34" s="69"/>
      <c r="B34" s="77"/>
      <c r="C34" s="21">
        <v>0.00044050925925925936</v>
      </c>
      <c r="D34" s="22">
        <v>0.00029733796296296295</v>
      </c>
      <c r="E34" s="23"/>
      <c r="F34" s="24"/>
      <c r="G34" s="25"/>
      <c r="H34" s="25"/>
      <c r="I34" s="25"/>
      <c r="J34" s="24"/>
      <c r="K34" s="25"/>
      <c r="L34" s="25"/>
      <c r="M34" s="25"/>
      <c r="N34" s="25"/>
      <c r="O34" s="25"/>
      <c r="P34" s="24"/>
      <c r="Q34" s="26"/>
      <c r="R34" s="27" t="str">
        <f t="shared" si="0"/>
        <v>P</v>
      </c>
      <c r="S34" s="12">
        <f>IF(B33=" "," ",IF(SUM(C34:E34)=0," ",IF(R34="N","N",IF(OR(C34=0,D34=0,E34=0),MAX(C34:E34),MEDIAN(C34:E34))+SUM(F34:I34)/86400)))</f>
        <v>0.00044050925925925936</v>
      </c>
      <c r="T34" s="72"/>
      <c r="U34" s="73"/>
      <c r="V34" s="137"/>
    </row>
    <row r="35" spans="1:22" ht="12.75" customHeight="1">
      <c r="A35" s="69">
        <v>15</v>
      </c>
      <c r="B35" s="70" t="s">
        <v>73</v>
      </c>
      <c r="C35" s="13">
        <v>0.0002980324074074074</v>
      </c>
      <c r="D35" s="14">
        <v>0.0002797453703703704</v>
      </c>
      <c r="E35" s="15"/>
      <c r="F35" s="16"/>
      <c r="G35" s="17"/>
      <c r="H35" s="17"/>
      <c r="I35" s="17"/>
      <c r="J35" s="16"/>
      <c r="K35" s="17"/>
      <c r="L35" s="17"/>
      <c r="M35" s="17"/>
      <c r="N35" s="17"/>
      <c r="O35" s="17"/>
      <c r="P35" s="16"/>
      <c r="Q35" s="18"/>
      <c r="R35" s="19" t="str">
        <f t="shared" si="0"/>
        <v>P</v>
      </c>
      <c r="S35" s="20">
        <f>IF(B35=" "," ",IF(SUM(C35:E35)=0," ",IF(R35="N","N",IF(OR(C35=0,D35=0,E35=0),MAX(C35:E35),MEDIAN(C35:E35))+SUM(F35:I35)/86400)))</f>
        <v>0.0002980324074074074</v>
      </c>
      <c r="T35" s="72">
        <f>IF(AND(S35=" ",S36=" ")," ",IF(OR(AND(S35="N",S36="N"),AND(S35="N",S36=" "),AND(S35=" ",S36="N")),"nepl. pokus",IF(OR(S35=0,S36=0),MAX(S35:S36),MIN(S35:S36))))</f>
        <v>0.0002980324074074074</v>
      </c>
      <c r="U35" s="73">
        <f>IF(T35="nepl. pokus",$U$3,T35)</f>
        <v>0.0002980324074074074</v>
      </c>
      <c r="V35" s="136">
        <f>IF(U35=" "," ",RANK(U35,$U$7:$U$66,1))</f>
        <v>5</v>
      </c>
    </row>
    <row r="36" spans="1:22" ht="12.75" customHeight="1" thickBot="1">
      <c r="A36" s="69"/>
      <c r="B36" s="71"/>
      <c r="C36" s="21">
        <v>0.00029189814814814817</v>
      </c>
      <c r="D36" s="22">
        <v>0.00030601851851851856</v>
      </c>
      <c r="E36" s="23"/>
      <c r="F36" s="24"/>
      <c r="G36" s="25"/>
      <c r="H36" s="25"/>
      <c r="I36" s="25"/>
      <c r="J36" s="24"/>
      <c r="K36" s="25"/>
      <c r="L36" s="25"/>
      <c r="M36" s="25"/>
      <c r="N36" s="25"/>
      <c r="O36" s="25"/>
      <c r="P36" s="24"/>
      <c r="Q36" s="26"/>
      <c r="R36" s="27" t="str">
        <f t="shared" si="0"/>
        <v>P</v>
      </c>
      <c r="S36" s="12">
        <f>IF(B35=" "," ",IF(SUM(C36:E36)=0," ",IF(R36="N","N",IF(OR(C36=0,D36=0,E36=0),MAX(C36:E36),MEDIAN(C36:E36))+SUM(F36:I36)/86400)))</f>
        <v>0.00030601851851851856</v>
      </c>
      <c r="T36" s="72"/>
      <c r="U36" s="73"/>
      <c r="V36" s="137"/>
    </row>
    <row r="37" spans="1:22" ht="12.75" customHeight="1">
      <c r="A37" s="78">
        <v>16</v>
      </c>
      <c r="B37" s="76" t="s">
        <v>34</v>
      </c>
      <c r="C37" s="13">
        <v>0.0003415509259259259</v>
      </c>
      <c r="D37" s="14">
        <v>0.0003320601851851852</v>
      </c>
      <c r="E37" s="15"/>
      <c r="F37" s="16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8"/>
      <c r="R37" s="19" t="str">
        <f t="shared" si="0"/>
        <v>P</v>
      </c>
      <c r="S37" s="20">
        <f>IF(B37=" "," ",IF(SUM(C37:E37)=0," ",IF(R37="N","N",IF(OR(C37=0,D37=0,E37=0),MAX(C37:E37),MEDIAN(C37:E37))+SUM(F37:I37)/86400)))</f>
        <v>0.0003415509259259259</v>
      </c>
      <c r="T37" s="72">
        <f>IF(AND(S37=" ",S38=" ")," ",IF(OR(AND(S37="N",S38="N"),AND(S37="N",S38=" "),AND(S37=" ",S38="N")),"nepl. pokus",IF(OR(S37=0,S38=0),MAX(S37:S38),MIN(S37:S38))))</f>
        <v>0.0003415509259259259</v>
      </c>
      <c r="U37" s="73">
        <f>IF(T37="nepl. pokus",$U$3,T37)</f>
        <v>0.0003415509259259259</v>
      </c>
      <c r="V37" s="136">
        <f>IF(U37=" "," ",RANK(U37,$U$7:$U$66,1))</f>
        <v>14</v>
      </c>
    </row>
    <row r="38" spans="1:22" ht="12.75" customHeight="1" thickBot="1">
      <c r="A38" s="79"/>
      <c r="B38" s="77"/>
      <c r="C38" s="21">
        <v>0.00033240740740740735</v>
      </c>
      <c r="D38" s="22">
        <v>0.0003417824074074074</v>
      </c>
      <c r="E38" s="23"/>
      <c r="F38" s="24"/>
      <c r="G38" s="25"/>
      <c r="H38" s="25"/>
      <c r="I38" s="25"/>
      <c r="J38" s="24"/>
      <c r="K38" s="25"/>
      <c r="L38" s="25"/>
      <c r="M38" s="25"/>
      <c r="N38" s="25"/>
      <c r="O38" s="25"/>
      <c r="P38" s="24"/>
      <c r="Q38" s="26"/>
      <c r="R38" s="27" t="str">
        <f t="shared" si="0"/>
        <v>P</v>
      </c>
      <c r="S38" s="12">
        <f>IF(B37=" "," ",IF(SUM(C38:E38)=0," ",IF(R38="N","N",IF(OR(C38=0,D38=0,E38=0),MAX(C38:E38),MEDIAN(C38:E38))+SUM(F38:I38)/86400)))</f>
        <v>0.0003417824074074074</v>
      </c>
      <c r="T38" s="72"/>
      <c r="U38" s="73"/>
      <c r="V38" s="137"/>
    </row>
    <row r="39" spans="1:22" ht="12.75" customHeight="1">
      <c r="A39" s="69">
        <v>17</v>
      </c>
      <c r="B39" s="70" t="s">
        <v>74</v>
      </c>
      <c r="C39" s="13">
        <v>0.00029421296296296297</v>
      </c>
      <c r="D39" s="14">
        <v>0.0003011574074074074</v>
      </c>
      <c r="E39" s="15"/>
      <c r="F39" s="16"/>
      <c r="G39" s="17"/>
      <c r="H39" s="17"/>
      <c r="I39" s="17"/>
      <c r="J39" s="16"/>
      <c r="K39" s="17"/>
      <c r="L39" s="17"/>
      <c r="M39" s="17"/>
      <c r="N39" s="17"/>
      <c r="O39" s="17"/>
      <c r="P39" s="16"/>
      <c r="Q39" s="18"/>
      <c r="R39" s="19" t="str">
        <f t="shared" si="0"/>
        <v>P</v>
      </c>
      <c r="S39" s="20">
        <f>IF(B39=" "," ",IF(SUM(C39:E39)=0," ",IF(R39="N","N",IF(OR(C39=0,D39=0,E39=0),MAX(C39:E39),MEDIAN(C39:E39))+SUM(F39:I39)/86400)))</f>
        <v>0.0003011574074074074</v>
      </c>
      <c r="T39" s="72">
        <f>IF(AND(S39=" ",S40=" ")," ",IF(OR(AND(S39="N",S40="N"),AND(S39="N",S40=" "),AND(S39=" ",S40="N")),"nepl. pokus",IF(OR(S39=0,S40=0),MAX(S39:S40),MIN(S39:S40))))</f>
        <v>0.0003011574074074074</v>
      </c>
      <c r="U39" s="73">
        <f>IF(T39="nepl. pokus",$U$3,T39)</f>
        <v>0.0003011574074074074</v>
      </c>
      <c r="V39" s="136">
        <f>IF(U39=" "," ",RANK(U39,$U$7:$U$66,1))</f>
        <v>6</v>
      </c>
    </row>
    <row r="40" spans="1:22" ht="12.75" customHeight="1">
      <c r="A40" s="69"/>
      <c r="B40" s="71"/>
      <c r="C40" s="21">
        <v>0.00030844907407407405</v>
      </c>
      <c r="D40" s="22">
        <v>0.0003261574074074074</v>
      </c>
      <c r="E40" s="23"/>
      <c r="F40" s="24"/>
      <c r="G40" s="25"/>
      <c r="H40" s="25"/>
      <c r="I40" s="25"/>
      <c r="J40" s="24"/>
      <c r="K40" s="25"/>
      <c r="L40" s="25"/>
      <c r="M40" s="25"/>
      <c r="N40" s="25"/>
      <c r="O40" s="25"/>
      <c r="P40" s="24"/>
      <c r="Q40" s="26"/>
      <c r="R40" s="27" t="str">
        <f t="shared" si="0"/>
        <v>P</v>
      </c>
      <c r="S40" s="12">
        <f>IF(B39=" "," ",IF(SUM(C40:E40)=0," ",IF(R40="N","N",IF(OR(C40=0,D40=0,E40=0),MAX(C40:E40),MEDIAN(C40:E40))+SUM(F40:I40)/86400)))</f>
        <v>0.0003261574074074074</v>
      </c>
      <c r="T40" s="72"/>
      <c r="U40" s="73"/>
      <c r="V40" s="137"/>
    </row>
    <row r="41" spans="1:22" ht="12.75" customHeight="1">
      <c r="A41" s="69">
        <v>18</v>
      </c>
      <c r="B41" s="76" t="s">
        <v>75</v>
      </c>
      <c r="C41" s="13">
        <v>0.0004431712962962963</v>
      </c>
      <c r="D41" s="14">
        <v>0.00038229166666666663</v>
      </c>
      <c r="E41" s="15"/>
      <c r="F41" s="16"/>
      <c r="G41" s="17"/>
      <c r="H41" s="17"/>
      <c r="I41" s="17"/>
      <c r="J41" s="16"/>
      <c r="K41" s="17"/>
      <c r="L41" s="17"/>
      <c r="M41" s="17"/>
      <c r="N41" s="17"/>
      <c r="O41" s="17"/>
      <c r="P41" s="16"/>
      <c r="Q41" s="18"/>
      <c r="R41" s="19" t="str">
        <f t="shared" si="0"/>
        <v>P</v>
      </c>
      <c r="S41" s="20">
        <f>IF(B41=" "," ",IF(SUM(C41:E41)=0," ",IF(R41="N","N",IF(OR(C41=0,D41=0,E41=0),MAX(C41:E41),MEDIAN(C41:E41))+SUM(F41:I41)/86400)))</f>
        <v>0.0004431712962962963</v>
      </c>
      <c r="T41" s="72">
        <f>IF(AND(S41=" ",S42=" ")," ",IF(OR(AND(S41="N",S42="N"),AND(S41="N",S42=" "),AND(S41=" ",S42="N")),"nepl. pokus",IF(OR(S41=0,S42=0),MAX(S41:S42),MIN(S41:S42))))</f>
        <v>0.00036597222222222223</v>
      </c>
      <c r="U41" s="73">
        <f>IF(T41="nepl. pokus",$U$3,T41)</f>
        <v>0.00036597222222222223</v>
      </c>
      <c r="V41" s="136">
        <f>IF(U41=" "," ",RANK(U41,$U$7:$U$66,1))</f>
        <v>22</v>
      </c>
    </row>
    <row r="42" spans="1:22" ht="12.75" customHeight="1" thickBot="1">
      <c r="A42" s="69"/>
      <c r="B42" s="77"/>
      <c r="C42" s="21">
        <v>0.00036597222222222223</v>
      </c>
      <c r="D42" s="22">
        <v>0.0002945601851851852</v>
      </c>
      <c r="E42" s="23"/>
      <c r="F42" s="24"/>
      <c r="G42" s="25"/>
      <c r="H42" s="25"/>
      <c r="I42" s="25"/>
      <c r="J42" s="24"/>
      <c r="K42" s="25"/>
      <c r="L42" s="25"/>
      <c r="M42" s="25"/>
      <c r="N42" s="25"/>
      <c r="O42" s="25"/>
      <c r="P42" s="24"/>
      <c r="Q42" s="26"/>
      <c r="R42" s="27" t="str">
        <f t="shared" si="0"/>
        <v>P</v>
      </c>
      <c r="S42" s="12">
        <f>IF(B41=" "," ",IF(SUM(C42:E42)=0," ",IF(R42="N","N",IF(OR(C42=0,D42=0,E42=0),MAX(C42:E42),MEDIAN(C42:E42))+SUM(F42:I42)/86400)))</f>
        <v>0.00036597222222222223</v>
      </c>
      <c r="T42" s="72"/>
      <c r="U42" s="73"/>
      <c r="V42" s="137"/>
    </row>
    <row r="43" spans="1:22" ht="12.75" customHeight="1">
      <c r="A43" s="78">
        <v>19</v>
      </c>
      <c r="B43" s="70" t="s">
        <v>76</v>
      </c>
      <c r="C43" s="13">
        <v>0.00046550925925925926</v>
      </c>
      <c r="D43" s="14">
        <v>0.00048032407407407404</v>
      </c>
      <c r="E43" s="15"/>
      <c r="F43" s="16"/>
      <c r="G43" s="17"/>
      <c r="H43" s="17"/>
      <c r="I43" s="17"/>
      <c r="J43" s="16"/>
      <c r="K43" s="17"/>
      <c r="L43" s="17"/>
      <c r="M43" s="17"/>
      <c r="N43" s="17"/>
      <c r="O43" s="17"/>
      <c r="P43" s="16"/>
      <c r="Q43" s="18"/>
      <c r="R43" s="19" t="str">
        <f t="shared" si="0"/>
        <v>P</v>
      </c>
      <c r="S43" s="20">
        <f>IF(B43=" "," ",IF(SUM(C43:E43)=0," ",IF(R43="N","N",IF(OR(C43=0,D43=0,E43=0),MAX(C43:E43),MEDIAN(C43:E43))+SUM(F43:I43)/86400)))</f>
        <v>0.00048032407407407404</v>
      </c>
      <c r="T43" s="72">
        <f>IF(AND(S43=" ",S44=" ")," ",IF(OR(AND(S43="N",S44="N"),AND(S43="N",S44=" "),AND(S43=" ",S44="N")),"nepl. pokus",IF(OR(S43=0,S44=0),MAX(S43:S44),MIN(S43:S44))))</f>
        <v>0.0003057870370370371</v>
      </c>
      <c r="U43" s="73">
        <f>IF(T43="nepl. pokus",$U$3,T43)</f>
        <v>0.0003057870370370371</v>
      </c>
      <c r="V43" s="136">
        <f>IF(U43=" "," ",RANK(U43,$U$7:$U$66,1))</f>
        <v>7</v>
      </c>
    </row>
    <row r="44" spans="1:22" ht="12.75" customHeight="1">
      <c r="A44" s="79"/>
      <c r="B44" s="71"/>
      <c r="C44" s="21">
        <v>0.00028738425925925926</v>
      </c>
      <c r="D44" s="22">
        <v>0.0003057870370370371</v>
      </c>
      <c r="E44" s="23"/>
      <c r="F44" s="24"/>
      <c r="G44" s="25"/>
      <c r="H44" s="25"/>
      <c r="I44" s="25"/>
      <c r="J44" s="24"/>
      <c r="K44" s="25"/>
      <c r="L44" s="25"/>
      <c r="M44" s="25"/>
      <c r="N44" s="25"/>
      <c r="O44" s="25"/>
      <c r="P44" s="24"/>
      <c r="Q44" s="26"/>
      <c r="R44" s="27" t="str">
        <f t="shared" si="0"/>
        <v>P</v>
      </c>
      <c r="S44" s="12">
        <f>IF(B43=" "," ",IF(SUM(C44:E44)=0," ",IF(R44="N","N",IF(OR(C44=0,D44=0,E44=0),MAX(C44:E44),MEDIAN(C44:E44))+SUM(F44:I44)/86400)))</f>
        <v>0.0003057870370370371</v>
      </c>
      <c r="T44" s="72"/>
      <c r="U44" s="73"/>
      <c r="V44" s="137"/>
    </row>
    <row r="45" spans="1:22" ht="12.75" customHeight="1">
      <c r="A45" s="69">
        <v>20</v>
      </c>
      <c r="B45" s="76" t="s">
        <v>77</v>
      </c>
      <c r="C45" s="13">
        <v>0.0003428240740740741</v>
      </c>
      <c r="D45" s="14">
        <v>0.0003408564814814815</v>
      </c>
      <c r="E45" s="15"/>
      <c r="F45" s="16"/>
      <c r="G45" s="17"/>
      <c r="H45" s="17"/>
      <c r="I45" s="17"/>
      <c r="J45" s="16"/>
      <c r="K45" s="17"/>
      <c r="L45" s="17"/>
      <c r="M45" s="17"/>
      <c r="N45" s="17"/>
      <c r="O45" s="17"/>
      <c r="P45" s="16"/>
      <c r="Q45" s="18"/>
      <c r="R45" s="19" t="str">
        <f t="shared" si="0"/>
        <v>P</v>
      </c>
      <c r="S45" s="20">
        <f>IF(B45=" "," ",IF(SUM(C45:E45)=0," ",IF(R45="N","N",IF(OR(C45=0,D45=0,E45=0),MAX(C45:E45),MEDIAN(C45:E45))+SUM(F45:I45)/86400)))</f>
        <v>0.0003428240740740741</v>
      </c>
      <c r="T45" s="72">
        <f>IF(AND(S45=" ",S46=" ")," ",IF(OR(AND(S45="N",S46="N"),AND(S45="N",S46=" "),AND(S45=" ",S46="N")),"nepl. pokus",IF(OR(S45=0,S46=0),MAX(S45:S46),MIN(S45:S46))))</f>
        <v>0.0003428240740740741</v>
      </c>
      <c r="U45" s="73">
        <f>IF(T45="nepl. pokus",$U$3,T45)</f>
        <v>0.0003428240740740741</v>
      </c>
      <c r="V45" s="136">
        <f>IF(U45=" "," ",RANK(U45,$U$7:$U$66,1))</f>
        <v>15</v>
      </c>
    </row>
    <row r="46" spans="1:22" ht="12.75" customHeight="1" thickBot="1">
      <c r="A46" s="69"/>
      <c r="B46" s="77"/>
      <c r="C46" s="21">
        <v>0.0004173611111111112</v>
      </c>
      <c r="D46" s="22">
        <v>0.00040550925925925927</v>
      </c>
      <c r="E46" s="23"/>
      <c r="F46" s="24"/>
      <c r="G46" s="25"/>
      <c r="H46" s="25"/>
      <c r="I46" s="25"/>
      <c r="J46" s="24"/>
      <c r="K46" s="25"/>
      <c r="L46" s="25"/>
      <c r="M46" s="25"/>
      <c r="N46" s="25"/>
      <c r="O46" s="25"/>
      <c r="P46" s="24"/>
      <c r="Q46" s="26"/>
      <c r="R46" s="27" t="str">
        <f t="shared" si="0"/>
        <v>P</v>
      </c>
      <c r="S46" s="12">
        <f>IF(B45=" "," ",IF(SUM(C46:E46)=0," ",IF(R46="N","N",IF(OR(C46=0,D46=0,E46=0),MAX(C46:E46),MEDIAN(C46:E46))+SUM(F46:I46)/86400)))</f>
        <v>0.0004173611111111112</v>
      </c>
      <c r="T46" s="72"/>
      <c r="U46" s="73"/>
      <c r="V46" s="137"/>
    </row>
    <row r="47" spans="1:22" ht="12.75" customHeight="1">
      <c r="A47" s="69">
        <v>21</v>
      </c>
      <c r="B47" s="70" t="s">
        <v>78</v>
      </c>
      <c r="C47" s="13">
        <v>0.0003870370370370371</v>
      </c>
      <c r="D47" s="14">
        <v>0.0003824074074074074</v>
      </c>
      <c r="E47" s="15"/>
      <c r="F47" s="16"/>
      <c r="G47" s="17"/>
      <c r="H47" s="17"/>
      <c r="I47" s="17"/>
      <c r="J47" s="16"/>
      <c r="K47" s="17"/>
      <c r="L47" s="17"/>
      <c r="M47" s="17"/>
      <c r="N47" s="17"/>
      <c r="O47" s="17"/>
      <c r="P47" s="16"/>
      <c r="Q47" s="18"/>
      <c r="R47" s="19" t="str">
        <f t="shared" si="0"/>
        <v>P</v>
      </c>
      <c r="S47" s="20">
        <f>IF(B47=" "," ",IF(SUM(C47:E47)=0," ",IF(R47="N","N",IF(OR(C47=0,D47=0,E47=0),MAX(C47:E47),MEDIAN(C47:E47))+SUM(F47:I47)/86400)))</f>
        <v>0.0003870370370370371</v>
      </c>
      <c r="T47" s="72">
        <f>IF(AND(S47=" ",S48=" ")," ",IF(OR(AND(S47="N",S48="N"),AND(S47="N",S48=" "),AND(S47=" ",S48="N")),"nepl. pokus",IF(OR(S47=0,S48=0),MAX(S47:S48),MIN(S47:S48))))</f>
        <v>0.0003565972222222222</v>
      </c>
      <c r="U47" s="73">
        <f>IF(T47="nepl. pokus",$U$3,T47)</f>
        <v>0.0003565972222222222</v>
      </c>
      <c r="V47" s="136">
        <f>IF(U47=" "," ",RANK(U47,$U$7:$U$66,1))</f>
        <v>19</v>
      </c>
    </row>
    <row r="48" spans="1:22" ht="12.75" customHeight="1" thickBot="1">
      <c r="A48" s="69"/>
      <c r="B48" s="71"/>
      <c r="C48" s="21">
        <v>0.0003540509259259259</v>
      </c>
      <c r="D48" s="22">
        <v>0.0003565972222222222</v>
      </c>
      <c r="E48" s="23"/>
      <c r="F48" s="24"/>
      <c r="G48" s="25"/>
      <c r="H48" s="25"/>
      <c r="I48" s="25"/>
      <c r="J48" s="24"/>
      <c r="K48" s="25"/>
      <c r="L48" s="25"/>
      <c r="M48" s="25"/>
      <c r="N48" s="25"/>
      <c r="O48" s="25"/>
      <c r="P48" s="24"/>
      <c r="Q48" s="26"/>
      <c r="R48" s="27" t="str">
        <f t="shared" si="0"/>
        <v>P</v>
      </c>
      <c r="S48" s="12">
        <f>IF(B47=" "," ",IF(SUM(C48:E48)=0," ",IF(R48="N","N",IF(OR(C48=0,D48=0,E48=0),MAX(C48:E48),MEDIAN(C48:E48))+SUM(F48:I48)/86400)))</f>
        <v>0.0003565972222222222</v>
      </c>
      <c r="T48" s="72"/>
      <c r="U48" s="73"/>
      <c r="V48" s="137"/>
    </row>
    <row r="49" spans="1:22" ht="12.75" customHeight="1">
      <c r="A49" s="78">
        <v>22</v>
      </c>
      <c r="B49" s="76" t="s">
        <v>79</v>
      </c>
      <c r="C49" s="13">
        <v>0.00050625</v>
      </c>
      <c r="D49" s="14">
        <v>0.0005957175925925926</v>
      </c>
      <c r="E49" s="15"/>
      <c r="F49" s="16"/>
      <c r="G49" s="17"/>
      <c r="H49" s="17"/>
      <c r="I49" s="17"/>
      <c r="J49" s="16"/>
      <c r="K49" s="17"/>
      <c r="L49" s="17"/>
      <c r="M49" s="17"/>
      <c r="N49" s="17"/>
      <c r="O49" s="17"/>
      <c r="P49" s="16"/>
      <c r="Q49" s="18"/>
      <c r="R49" s="19" t="str">
        <f t="shared" si="0"/>
        <v>P</v>
      </c>
      <c r="S49" s="20">
        <f>IF(B49=" "," ",IF(SUM(C49:E49)=0," ",IF(R49="N","N",IF(OR(C49=0,D49=0,E49=0),MAX(C49:E49),MEDIAN(C49:E49))+SUM(F49:I49)/86400)))</f>
        <v>0.0005957175925925926</v>
      </c>
      <c r="T49" s="72">
        <f>IF(AND(S49=" ",S50=" ")," ",IF(OR(AND(S49="N",S50="N"),AND(S49="N",S50=" "),AND(S49=" ",S50="N")),"nepl. pokus",IF(OR(S49=0,S50=0),MAX(S49:S50),MIN(S49:S50))))</f>
        <v>0.000419212962962963</v>
      </c>
      <c r="U49" s="73">
        <f>IF(T49="nepl. pokus",$U$3,T49)</f>
        <v>0.000419212962962963</v>
      </c>
      <c r="V49" s="136">
        <f>IF(U49=" "," ",RANK(U49,$U$7:$U$66,1))</f>
        <v>28</v>
      </c>
    </row>
    <row r="50" spans="1:22" ht="12.75" customHeight="1" thickBot="1">
      <c r="A50" s="79"/>
      <c r="B50" s="77"/>
      <c r="C50" s="21">
        <v>0.00035625</v>
      </c>
      <c r="D50" s="22">
        <v>0.000419212962962963</v>
      </c>
      <c r="E50" s="23"/>
      <c r="F50" s="24"/>
      <c r="G50" s="25"/>
      <c r="H50" s="25"/>
      <c r="I50" s="25"/>
      <c r="J50" s="24"/>
      <c r="K50" s="25"/>
      <c r="L50" s="25"/>
      <c r="M50" s="25"/>
      <c r="N50" s="25"/>
      <c r="O50" s="25"/>
      <c r="P50" s="24"/>
      <c r="Q50" s="26"/>
      <c r="R50" s="27" t="str">
        <f t="shared" si="0"/>
        <v>P</v>
      </c>
      <c r="S50" s="12">
        <f>IF(B49=" "," ",IF(SUM(C50:E50)=0," ",IF(R50="N","N",IF(OR(C50=0,D50=0,E50=0),MAX(C50:E50),MEDIAN(C50:E50))+SUM(F50:I50)/86400)))</f>
        <v>0.000419212962962963</v>
      </c>
      <c r="T50" s="72"/>
      <c r="U50" s="73"/>
      <c r="V50" s="137"/>
    </row>
    <row r="51" spans="1:22" ht="12.75" customHeight="1">
      <c r="A51" s="69">
        <v>23</v>
      </c>
      <c r="B51" s="70" t="s">
        <v>80</v>
      </c>
      <c r="C51" s="13">
        <v>0.00048182870370370377</v>
      </c>
      <c r="D51" s="14">
        <v>0.00039780092592592596</v>
      </c>
      <c r="E51" s="15"/>
      <c r="F51" s="16"/>
      <c r="G51" s="17"/>
      <c r="H51" s="17"/>
      <c r="I51" s="17"/>
      <c r="J51" s="16"/>
      <c r="K51" s="17"/>
      <c r="L51" s="17"/>
      <c r="M51" s="17"/>
      <c r="N51" s="17"/>
      <c r="O51" s="17"/>
      <c r="P51" s="16"/>
      <c r="Q51" s="18"/>
      <c r="R51" s="19" t="str">
        <f t="shared" si="0"/>
        <v>P</v>
      </c>
      <c r="S51" s="20">
        <f>IF(B51=" "," ",IF(SUM(C51:E51)=0," ",IF(R51="N","N",IF(OR(C51=0,D51=0,E51=0),MAX(C51:E51),MEDIAN(C51:E51))+SUM(F51:I51)/86400)))</f>
        <v>0.00048182870370370377</v>
      </c>
      <c r="T51" s="72">
        <f>IF(AND(S51=" ",S52=" ")," ",IF(OR(AND(S51="N",S52="N"),AND(S51="N",S52=" "),AND(S51=" ",S52="N")),"nepl. pokus",IF(OR(S51=0,S52=0),MAX(S51:S52),MIN(S51:S52))))</f>
        <v>0.00048182870370370377</v>
      </c>
      <c r="U51" s="73">
        <f>IF(T51="nepl. pokus",$U$3,T51)</f>
        <v>0.00048182870370370377</v>
      </c>
      <c r="V51" s="136">
        <f>IF(U51=" "," ",RANK(U51,$U$7:$U$66,1))</f>
        <v>29</v>
      </c>
    </row>
    <row r="52" spans="1:22" ht="12.75" customHeight="1">
      <c r="A52" s="69"/>
      <c r="B52" s="71"/>
      <c r="C52" s="21">
        <v>0.00030138888888888885</v>
      </c>
      <c r="D52" s="22">
        <v>0.00030659722222222216</v>
      </c>
      <c r="E52" s="23"/>
      <c r="F52" s="24"/>
      <c r="G52" s="25"/>
      <c r="H52" s="25"/>
      <c r="I52" s="25"/>
      <c r="J52" s="24"/>
      <c r="K52" s="25"/>
      <c r="L52" s="25"/>
      <c r="M52" s="25"/>
      <c r="N52" s="25"/>
      <c r="O52" s="25"/>
      <c r="P52" s="24" t="s">
        <v>21</v>
      </c>
      <c r="Q52" s="26"/>
      <c r="R52" s="27" t="str">
        <f t="shared" si="0"/>
        <v>N</v>
      </c>
      <c r="S52" s="12" t="str">
        <f>IF(B51=" "," ",IF(SUM(C52:E52)=0," ",IF(R52="N","N",IF(OR(C52=0,D52=0,E52=0),MAX(C52:E52),MEDIAN(C52:E52))+SUM(F52:I52)/86400)))</f>
        <v>N</v>
      </c>
      <c r="T52" s="72"/>
      <c r="U52" s="73"/>
      <c r="V52" s="137"/>
    </row>
    <row r="53" spans="1:22" ht="12.75" customHeight="1">
      <c r="A53" s="69">
        <v>24</v>
      </c>
      <c r="B53" s="76" t="s">
        <v>81</v>
      </c>
      <c r="C53" s="13">
        <v>0.00036875</v>
      </c>
      <c r="D53" s="14">
        <v>0.0003741898148148148</v>
      </c>
      <c r="E53" s="15"/>
      <c r="F53" s="16"/>
      <c r="G53" s="17"/>
      <c r="H53" s="17"/>
      <c r="I53" s="17"/>
      <c r="J53" s="16"/>
      <c r="K53" s="17"/>
      <c r="L53" s="17"/>
      <c r="M53" s="17"/>
      <c r="N53" s="17"/>
      <c r="O53" s="17"/>
      <c r="P53" s="16"/>
      <c r="Q53" s="18"/>
      <c r="R53" s="19" t="str">
        <f t="shared" si="0"/>
        <v>P</v>
      </c>
      <c r="S53" s="20">
        <f>IF(B53=" "," ",IF(SUM(C53:E53)=0," ",IF(R53="N","N",IF(OR(C53=0,D53=0,E53=0),MAX(C53:E53),MEDIAN(C53:E53))+SUM(F53:I53)/86400)))</f>
        <v>0.0003741898148148148</v>
      </c>
      <c r="T53" s="72">
        <f>IF(AND(S53=" ",S54=" ")," ",IF(OR(AND(S53="N",S54="N"),AND(S53="N",S54=" "),AND(S53=" ",S54="N")),"nepl. pokus",IF(OR(S53=0,S54=0),MAX(S53:S54),MIN(S53:S54))))</f>
        <v>0.00036145833333333326</v>
      </c>
      <c r="U53" s="73">
        <f>IF(T53="nepl. pokus",$U$3,T53)</f>
        <v>0.00036145833333333326</v>
      </c>
      <c r="V53" s="136">
        <f>IF(U53=" "," ",RANK(U53,$U$7:$U$66,1))</f>
        <v>21</v>
      </c>
    </row>
    <row r="54" spans="1:22" ht="12.75" customHeight="1" thickBot="1">
      <c r="A54" s="69"/>
      <c r="B54" s="77"/>
      <c r="C54" s="21">
        <v>0.00030659722222222216</v>
      </c>
      <c r="D54" s="22">
        <v>0.00036145833333333326</v>
      </c>
      <c r="E54" s="23"/>
      <c r="F54" s="24"/>
      <c r="G54" s="25"/>
      <c r="H54" s="25"/>
      <c r="I54" s="25"/>
      <c r="J54" s="24"/>
      <c r="K54" s="25"/>
      <c r="L54" s="25"/>
      <c r="M54" s="25"/>
      <c r="N54" s="25"/>
      <c r="O54" s="25"/>
      <c r="P54" s="24"/>
      <c r="Q54" s="26"/>
      <c r="R54" s="27" t="str">
        <f t="shared" si="0"/>
        <v>P</v>
      </c>
      <c r="S54" s="12">
        <f>IF(B53=" "," ",IF(SUM(C54:E54)=0," ",IF(R54="N","N",IF(OR(C54=0,D54=0,E54=0),MAX(C54:E54),MEDIAN(C54:E54))+SUM(F54:I54)/86400)))</f>
        <v>0.00036145833333333326</v>
      </c>
      <c r="T54" s="72"/>
      <c r="U54" s="73"/>
      <c r="V54" s="137"/>
    </row>
    <row r="55" spans="1:22" ht="12.75" customHeight="1">
      <c r="A55" s="78">
        <v>25</v>
      </c>
      <c r="B55" s="70" t="s">
        <v>82</v>
      </c>
      <c r="C55" s="13">
        <v>0.0003371527777777778</v>
      </c>
      <c r="D55" s="14">
        <v>0.0003204861111111111</v>
      </c>
      <c r="E55" s="15"/>
      <c r="F55" s="16"/>
      <c r="G55" s="17"/>
      <c r="H55" s="17"/>
      <c r="I55" s="17"/>
      <c r="J55" s="16"/>
      <c r="K55" s="17"/>
      <c r="L55" s="17"/>
      <c r="M55" s="17"/>
      <c r="N55" s="17"/>
      <c r="O55" s="17"/>
      <c r="P55" s="16"/>
      <c r="Q55" s="18"/>
      <c r="R55" s="19" t="str">
        <f t="shared" si="0"/>
        <v>P</v>
      </c>
      <c r="S55" s="20">
        <f>IF(B55=" "," ",IF(SUM(C55:E55)=0," ",IF(R55="N","N",IF(OR(C55=0,D55=0,E55=0),MAX(C55:E55),MEDIAN(C55:E55))+SUM(F55:I55)/86400)))</f>
        <v>0.0003371527777777778</v>
      </c>
      <c r="T55" s="72">
        <f>IF(AND(S55=" ",S56=" ")," ",IF(OR(AND(S55="N",S56="N"),AND(S55="N",S56=" "),AND(S55=" ",S56="N")),"nepl. pokus",IF(OR(S55=0,S56=0),MAX(S55:S56),MIN(S55:S56))))</f>
        <v>0.0003371527777777778</v>
      </c>
      <c r="U55" s="73">
        <f>IF(T55="nepl. pokus",$U$3,T55)</f>
        <v>0.0003371527777777778</v>
      </c>
      <c r="V55" s="136">
        <f>IF(U55=" "," ",RANK(U55,$U$7:$U$66,1))</f>
        <v>11</v>
      </c>
    </row>
    <row r="56" spans="1:22" ht="12.75" customHeight="1">
      <c r="A56" s="79"/>
      <c r="B56" s="71"/>
      <c r="C56" s="21">
        <v>0.0003881944444444444</v>
      </c>
      <c r="D56" s="22">
        <v>0.0003032407407407407</v>
      </c>
      <c r="E56" s="23"/>
      <c r="F56" s="24"/>
      <c r="G56" s="25"/>
      <c r="H56" s="25"/>
      <c r="I56" s="25"/>
      <c r="J56" s="24"/>
      <c r="K56" s="25"/>
      <c r="L56" s="25"/>
      <c r="M56" s="25"/>
      <c r="N56" s="25"/>
      <c r="O56" s="25"/>
      <c r="P56" s="24"/>
      <c r="Q56" s="26"/>
      <c r="R56" s="27" t="str">
        <f t="shared" si="0"/>
        <v>P</v>
      </c>
      <c r="S56" s="12">
        <f>IF(B55=" "," ",IF(SUM(C56:E56)=0," ",IF(R56="N","N",IF(OR(C56=0,D56=0,E56=0),MAX(C56:E56),MEDIAN(C56:E56))+SUM(F56:I56)/86400)))</f>
        <v>0.0003881944444444444</v>
      </c>
      <c r="T56" s="72"/>
      <c r="U56" s="73"/>
      <c r="V56" s="137"/>
    </row>
    <row r="57" spans="1:22" ht="12.75" customHeight="1">
      <c r="A57" s="69">
        <v>26</v>
      </c>
      <c r="B57" s="76" t="s">
        <v>83</v>
      </c>
      <c r="C57" s="13">
        <v>0.00028055555555555554</v>
      </c>
      <c r="D57" s="14">
        <v>0.0002822916666666667</v>
      </c>
      <c r="E57" s="15"/>
      <c r="F57" s="16"/>
      <c r="G57" s="17"/>
      <c r="H57" s="17"/>
      <c r="I57" s="17"/>
      <c r="J57" s="16"/>
      <c r="K57" s="17"/>
      <c r="L57" s="17"/>
      <c r="M57" s="17"/>
      <c r="N57" s="17"/>
      <c r="O57" s="17"/>
      <c r="P57" s="16"/>
      <c r="Q57" s="18"/>
      <c r="R57" s="19" t="str">
        <f t="shared" si="0"/>
        <v>P</v>
      </c>
      <c r="S57" s="20">
        <f>IF(B57=" "," ",IF(SUM(C57:E57)=0," ",IF(R57="N","N",IF(OR(C57=0,D57=0,E57=0),MAX(C57:E57),MEDIAN(C57:E57))+SUM(F57:I57)/86400)))</f>
        <v>0.0002822916666666667</v>
      </c>
      <c r="T57" s="72">
        <f>IF(AND(S57=" ",S58=" ")," ",IF(OR(AND(S57="N",S58="N"),AND(S57="N",S58=" "),AND(S57=" ",S58="N")),"nepl. pokus",IF(OR(S57=0,S58=0),MAX(S57:S58),MIN(S57:S58))))</f>
        <v>0.0002822916666666667</v>
      </c>
      <c r="U57" s="73">
        <f>IF(T57="nepl. pokus",$U$3,T57)</f>
        <v>0.0002822916666666667</v>
      </c>
      <c r="V57" s="136">
        <f>IF(U57=" "," ",RANK(U57,$U$7:$U$66,1))</f>
        <v>2</v>
      </c>
    </row>
    <row r="58" spans="1:22" ht="12.75" customHeight="1" thickBot="1">
      <c r="A58" s="69"/>
      <c r="B58" s="77"/>
      <c r="C58" s="21">
        <v>0.00030219907407407403</v>
      </c>
      <c r="D58" s="22">
        <v>0.0003638888888888889</v>
      </c>
      <c r="E58" s="23"/>
      <c r="F58" s="24"/>
      <c r="G58" s="25"/>
      <c r="H58" s="25"/>
      <c r="I58" s="25"/>
      <c r="J58" s="24"/>
      <c r="K58" s="25"/>
      <c r="L58" s="25"/>
      <c r="M58" s="25"/>
      <c r="N58" s="25"/>
      <c r="O58" s="25"/>
      <c r="P58" s="24"/>
      <c r="Q58" s="26"/>
      <c r="R58" s="27" t="str">
        <f t="shared" si="0"/>
        <v>P</v>
      </c>
      <c r="S58" s="12">
        <f>IF(B57=" "," ",IF(SUM(C58:E58)=0," ",IF(R58="N","N",IF(OR(C58=0,D58=0,E58=0),MAX(C58:E58),MEDIAN(C58:E58))+SUM(F58:I58)/86400)))</f>
        <v>0.0003638888888888889</v>
      </c>
      <c r="T58" s="72"/>
      <c r="U58" s="73"/>
      <c r="V58" s="137"/>
    </row>
    <row r="59" spans="1:22" ht="12.75" customHeight="1">
      <c r="A59" s="69">
        <v>27</v>
      </c>
      <c r="B59" s="70" t="s">
        <v>84</v>
      </c>
      <c r="C59" s="13">
        <v>0.0003379629629629629</v>
      </c>
      <c r="D59" s="14">
        <v>0.0003988425925925926</v>
      </c>
      <c r="E59" s="15"/>
      <c r="F59" s="16"/>
      <c r="G59" s="17"/>
      <c r="H59" s="17"/>
      <c r="I59" s="17"/>
      <c r="J59" s="16"/>
      <c r="K59" s="17"/>
      <c r="L59" s="17"/>
      <c r="M59" s="17"/>
      <c r="N59" s="17"/>
      <c r="O59" s="17"/>
      <c r="P59" s="16"/>
      <c r="Q59" s="18"/>
      <c r="R59" s="19" t="str">
        <f t="shared" si="0"/>
        <v>P</v>
      </c>
      <c r="S59" s="20">
        <f>IF(B59=" "," ",IF(SUM(C59:E59)=0," ",IF(R59="N","N",IF(OR(C59=0,D59=0,E59=0),MAX(C59:E59),MEDIAN(C59:E59))+SUM(F59:I59)/86400)))</f>
        <v>0.0003988425925925926</v>
      </c>
      <c r="T59" s="72">
        <f>IF(AND(S59=" ",S60=" ")," ",IF(OR(AND(S59="N",S60="N"),AND(S59="N",S60=" "),AND(S59=" ",S60="N")),"nepl. pokus",IF(OR(S59=0,S60=0),MAX(S59:S60),MIN(S59:S60))))</f>
        <v>0.0003988425925925926</v>
      </c>
      <c r="U59" s="73">
        <f>IF(T59="nepl. pokus",$U$3,T59)</f>
        <v>0.0003988425925925926</v>
      </c>
      <c r="V59" s="136">
        <f>IF(U59=" "," ",RANK(U59,$U$7:$U$66,1))</f>
        <v>26</v>
      </c>
    </row>
    <row r="60" spans="1:22" ht="12.75" customHeight="1" thickBot="1">
      <c r="A60" s="69"/>
      <c r="B60" s="71"/>
      <c r="C60" s="21">
        <v>0.0004383101851851852</v>
      </c>
      <c r="D60" s="22">
        <v>0.00036944444444444443</v>
      </c>
      <c r="E60" s="23"/>
      <c r="F60" s="24"/>
      <c r="G60" s="25"/>
      <c r="H60" s="25"/>
      <c r="I60" s="25"/>
      <c r="J60" s="24"/>
      <c r="K60" s="25"/>
      <c r="L60" s="25"/>
      <c r="M60" s="25"/>
      <c r="N60" s="25"/>
      <c r="O60" s="25"/>
      <c r="P60" s="24"/>
      <c r="Q60" s="26"/>
      <c r="R60" s="27" t="str">
        <f t="shared" si="0"/>
        <v>P</v>
      </c>
      <c r="S60" s="12">
        <f>IF(B59=" "," ",IF(SUM(C60:E60)=0," ",IF(R60="N","N",IF(OR(C60=0,D60=0,E60=0),MAX(C60:E60),MEDIAN(C60:E60))+SUM(F60:I60)/86400)))</f>
        <v>0.0004383101851851852</v>
      </c>
      <c r="T60" s="72"/>
      <c r="U60" s="73"/>
      <c r="V60" s="137"/>
    </row>
    <row r="61" spans="1:22" ht="12.75" customHeight="1">
      <c r="A61" s="78">
        <v>28</v>
      </c>
      <c r="B61" s="76" t="s">
        <v>85</v>
      </c>
      <c r="C61" s="13">
        <v>0.00028611111111111106</v>
      </c>
      <c r="D61" s="14">
        <v>0.00029525462962962963</v>
      </c>
      <c r="E61" s="15"/>
      <c r="F61" s="16"/>
      <c r="G61" s="17"/>
      <c r="H61" s="17"/>
      <c r="I61" s="17"/>
      <c r="J61" s="16"/>
      <c r="K61" s="17"/>
      <c r="L61" s="17"/>
      <c r="M61" s="17"/>
      <c r="N61" s="17"/>
      <c r="O61" s="17"/>
      <c r="P61" s="16"/>
      <c r="Q61" s="18"/>
      <c r="R61" s="19" t="str">
        <f t="shared" si="0"/>
        <v>P</v>
      </c>
      <c r="S61" s="20">
        <f>IF(B61=" "," ",IF(SUM(C61:E61)=0," ",IF(R61="N","N",IF(OR(C61=0,D61=0,E61=0),MAX(C61:E61),MEDIAN(C61:E61))+SUM(F61:I61)/86400)))</f>
        <v>0.00029525462962962963</v>
      </c>
      <c r="T61" s="72">
        <f>IF(AND(S61=" ",S62=" ")," ",IF(OR(AND(S61="N",S62="N"),AND(S61="N",S62=" "),AND(S61=" ",S62="N")),"nepl. pokus",IF(OR(S61=0,S62=0),MAX(S61:S62),MIN(S61:S62))))</f>
        <v>0.00029525462962962963</v>
      </c>
      <c r="U61" s="73">
        <f>IF(T61="nepl. pokus",$U$3,T61)</f>
        <v>0.00029525462962962963</v>
      </c>
      <c r="V61" s="136">
        <f>IF(U61=" "," ",RANK(U61,$U$7:$U$66,1))</f>
        <v>4</v>
      </c>
    </row>
    <row r="62" spans="1:22" ht="12.75" customHeight="1" thickBot="1">
      <c r="A62" s="79"/>
      <c r="B62" s="77"/>
      <c r="C62" s="21">
        <v>0.00030289351851851853</v>
      </c>
      <c r="D62" s="22">
        <v>0.0003634259259259259</v>
      </c>
      <c r="E62" s="23"/>
      <c r="F62" s="24"/>
      <c r="G62" s="25"/>
      <c r="H62" s="25"/>
      <c r="I62" s="25"/>
      <c r="J62" s="24"/>
      <c r="K62" s="25"/>
      <c r="L62" s="25"/>
      <c r="M62" s="25"/>
      <c r="N62" s="25"/>
      <c r="O62" s="25"/>
      <c r="P62" s="24"/>
      <c r="Q62" s="26"/>
      <c r="R62" s="27" t="str">
        <f t="shared" si="0"/>
        <v>P</v>
      </c>
      <c r="S62" s="12">
        <f>IF(B61=" "," ",IF(SUM(C62:E62)=0," ",IF(R62="N","N",IF(OR(C62=0,D62=0,E62=0),MAX(C62:E62),MEDIAN(C62:E62))+SUM(F62:I62)/86400)))</f>
        <v>0.0003634259259259259</v>
      </c>
      <c r="T62" s="72"/>
      <c r="U62" s="73"/>
      <c r="V62" s="137"/>
    </row>
    <row r="63" spans="1:22" ht="12.75" customHeight="1">
      <c r="A63" s="69">
        <v>29</v>
      </c>
      <c r="B63" s="70" t="s">
        <v>86</v>
      </c>
      <c r="C63" s="13">
        <v>0.0003443287037037037</v>
      </c>
      <c r="D63" s="14">
        <v>0.00035879629629629635</v>
      </c>
      <c r="E63" s="15"/>
      <c r="F63" s="16"/>
      <c r="G63" s="17"/>
      <c r="H63" s="17"/>
      <c r="I63" s="17"/>
      <c r="J63" s="16"/>
      <c r="K63" s="17"/>
      <c r="L63" s="17"/>
      <c r="M63" s="17"/>
      <c r="N63" s="17"/>
      <c r="O63" s="17"/>
      <c r="P63" s="16"/>
      <c r="Q63" s="18"/>
      <c r="R63" s="19" t="str">
        <f t="shared" si="0"/>
        <v>P</v>
      </c>
      <c r="S63" s="20">
        <f>IF(B63=" "," ",IF(SUM(C63:E63)=0," ",IF(R63="N","N",IF(OR(C63=0,D63=0,E63=0),MAX(C63:E63),MEDIAN(C63:E63))+SUM(F63:I63)/86400)))</f>
        <v>0.00035879629629629635</v>
      </c>
      <c r="T63" s="72">
        <f>IF(AND(S63=" ",S64=" ")," ",IF(OR(AND(S63="N",S64="N"),AND(S63="N",S64=" "),AND(S63=" ",S64="N")),"nepl. pokus",IF(OR(S63=0,S64=0),MAX(S63:S64),MIN(S63:S64))))</f>
        <v>0.0003222222222222222</v>
      </c>
      <c r="U63" s="73">
        <f>IF(T63="nepl. pokus",$U$3,T63)</f>
        <v>0.0003222222222222222</v>
      </c>
      <c r="V63" s="136">
        <f>IF(U63=" "," ",RANK(U63,$U$7:$U$66,1))</f>
        <v>8</v>
      </c>
    </row>
    <row r="64" spans="1:22" ht="12.75" customHeight="1">
      <c r="A64" s="69"/>
      <c r="B64" s="71"/>
      <c r="C64" s="21">
        <v>0.0003222222222222222</v>
      </c>
      <c r="D64" s="22">
        <v>0.00030636574074074073</v>
      </c>
      <c r="E64" s="23"/>
      <c r="F64" s="24"/>
      <c r="G64" s="25"/>
      <c r="H64" s="25"/>
      <c r="I64" s="25"/>
      <c r="J64" s="24"/>
      <c r="K64" s="25"/>
      <c r="L64" s="25"/>
      <c r="M64" s="25"/>
      <c r="N64" s="25"/>
      <c r="O64" s="25"/>
      <c r="P64" s="24"/>
      <c r="Q64" s="26"/>
      <c r="R64" s="27" t="str">
        <f t="shared" si="0"/>
        <v>P</v>
      </c>
      <c r="S64" s="12">
        <f>IF(B63=" "," ",IF(SUM(C64:E64)=0," ",IF(R64="N","N",IF(OR(C64=0,D64=0,E64=0),MAX(C64:E64),MEDIAN(C64:E64))+SUM(F64:I64)/86400)))</f>
        <v>0.0003222222222222222</v>
      </c>
      <c r="T64" s="72"/>
      <c r="U64" s="73"/>
      <c r="V64" s="137"/>
    </row>
    <row r="65" spans="1:22" ht="12.75" customHeight="1">
      <c r="A65" s="69">
        <v>30</v>
      </c>
      <c r="B65" s="76" t="s">
        <v>87</v>
      </c>
      <c r="C65" s="13">
        <v>0.0003349537037037037</v>
      </c>
      <c r="D65" s="14">
        <v>0.00039780092592592596</v>
      </c>
      <c r="E65" s="15"/>
      <c r="F65" s="16"/>
      <c r="G65" s="17"/>
      <c r="H65" s="17"/>
      <c r="I65" s="17"/>
      <c r="J65" s="16"/>
      <c r="K65" s="17"/>
      <c r="L65" s="17"/>
      <c r="M65" s="17"/>
      <c r="N65" s="17"/>
      <c r="O65" s="17"/>
      <c r="P65" s="16"/>
      <c r="Q65" s="18"/>
      <c r="R65" s="19" t="str">
        <f t="shared" si="0"/>
        <v>P</v>
      </c>
      <c r="S65" s="20">
        <f>IF(B65=" "," ",IF(SUM(C65:E65)=0," ",IF(R65="N","N",IF(OR(C65=0,D65=0,E65=0),MAX(C65:E65),MEDIAN(C65:E65))+SUM(F65:I65)/86400)))</f>
        <v>0.00039780092592592596</v>
      </c>
      <c r="T65" s="72">
        <f>IF(AND(S65=" ",S66=" ")," ",IF(OR(AND(S65="N",S66="N"),AND(S65="N",S66=" "),AND(S65=" ",S66="N")),"nepl. pokus",IF(OR(S65=0,S66=0),MAX(S65:S66),MIN(S65:S66))))</f>
        <v>0.00039780092592592596</v>
      </c>
      <c r="U65" s="73">
        <f>IF(T65="nepl. pokus",$U$3,T65)</f>
        <v>0.00039780092592592596</v>
      </c>
      <c r="V65" s="136">
        <f>IF(U65=" "," ",RANK(U65,$U$7:$U$66,1))</f>
        <v>25</v>
      </c>
    </row>
    <row r="66" spans="1:22" ht="12.75" customHeight="1" thickBot="1">
      <c r="A66" s="69"/>
      <c r="B66" s="77"/>
      <c r="C66" s="21">
        <v>0.00039421296296296296</v>
      </c>
      <c r="D66" s="22">
        <v>0.00042337962962962967</v>
      </c>
      <c r="E66" s="23"/>
      <c r="F66" s="24"/>
      <c r="G66" s="25"/>
      <c r="H66" s="25"/>
      <c r="I66" s="25"/>
      <c r="J66" s="24"/>
      <c r="K66" s="25"/>
      <c r="L66" s="25"/>
      <c r="M66" s="25"/>
      <c r="N66" s="25"/>
      <c r="O66" s="25"/>
      <c r="P66" s="24"/>
      <c r="Q66" s="26"/>
      <c r="R66" s="27" t="str">
        <f t="shared" si="0"/>
        <v>P</v>
      </c>
      <c r="S66" s="12">
        <f>IF(B65=" "," ",IF(SUM(C66:E66)=0," ",IF(R66="N","N",IF(OR(C66=0,D66=0,E66=0),MAX(C66:E66),MEDIAN(C66:E66))+SUM(F66:I66)/86400)))</f>
        <v>0.00042337962962962967</v>
      </c>
      <c r="T66" s="72"/>
      <c r="U66" s="73"/>
      <c r="V66" s="137"/>
    </row>
  </sheetData>
  <sheetProtection/>
  <mergeCells count="177">
    <mergeCell ref="A65:A66"/>
    <mergeCell ref="B65:B66"/>
    <mergeCell ref="T65:T66"/>
    <mergeCell ref="U65:U66"/>
    <mergeCell ref="V65:V66"/>
    <mergeCell ref="A61:A62"/>
    <mergeCell ref="B61:B62"/>
    <mergeCell ref="T61:T62"/>
    <mergeCell ref="U61:U62"/>
    <mergeCell ref="V61:V62"/>
    <mergeCell ref="A63:A64"/>
    <mergeCell ref="B63:B64"/>
    <mergeCell ref="T63:T64"/>
    <mergeCell ref="U63:U64"/>
    <mergeCell ref="V63:V64"/>
    <mergeCell ref="A57:A58"/>
    <mergeCell ref="B57:B58"/>
    <mergeCell ref="T57:T58"/>
    <mergeCell ref="U57:U58"/>
    <mergeCell ref="V57:V58"/>
    <mergeCell ref="A59:A60"/>
    <mergeCell ref="B59:B60"/>
    <mergeCell ref="T59:T60"/>
    <mergeCell ref="U59:U60"/>
    <mergeCell ref="V59:V60"/>
    <mergeCell ref="A53:A54"/>
    <mergeCell ref="B53:B54"/>
    <mergeCell ref="T53:T54"/>
    <mergeCell ref="U53:U54"/>
    <mergeCell ref="V53:V54"/>
    <mergeCell ref="A55:A56"/>
    <mergeCell ref="B55:B56"/>
    <mergeCell ref="T55:T56"/>
    <mergeCell ref="U55:U56"/>
    <mergeCell ref="V55:V56"/>
    <mergeCell ref="A49:A50"/>
    <mergeCell ref="B49:B50"/>
    <mergeCell ref="T49:T50"/>
    <mergeCell ref="U49:U50"/>
    <mergeCell ref="V49:V50"/>
    <mergeCell ref="A51:A52"/>
    <mergeCell ref="B51:B52"/>
    <mergeCell ref="T51:T52"/>
    <mergeCell ref="U51:U52"/>
    <mergeCell ref="V51:V52"/>
    <mergeCell ref="A45:A46"/>
    <mergeCell ref="B45:B46"/>
    <mergeCell ref="T45:T46"/>
    <mergeCell ref="U45:U46"/>
    <mergeCell ref="V45:V46"/>
    <mergeCell ref="A47:A48"/>
    <mergeCell ref="B47:B48"/>
    <mergeCell ref="T47:T48"/>
    <mergeCell ref="U47:U48"/>
    <mergeCell ref="V47:V48"/>
    <mergeCell ref="A41:A42"/>
    <mergeCell ref="B41:B42"/>
    <mergeCell ref="T41:T42"/>
    <mergeCell ref="U41:U42"/>
    <mergeCell ref="V41:V42"/>
    <mergeCell ref="A43:A44"/>
    <mergeCell ref="B43:B44"/>
    <mergeCell ref="T43:T44"/>
    <mergeCell ref="U43:U44"/>
    <mergeCell ref="V43:V44"/>
    <mergeCell ref="A37:A38"/>
    <mergeCell ref="B37:B38"/>
    <mergeCell ref="T37:T38"/>
    <mergeCell ref="U37:U38"/>
    <mergeCell ref="V37:V38"/>
    <mergeCell ref="A39:A40"/>
    <mergeCell ref="B39:B40"/>
    <mergeCell ref="T39:T40"/>
    <mergeCell ref="U39:U40"/>
    <mergeCell ref="V39:V40"/>
    <mergeCell ref="A33:A34"/>
    <mergeCell ref="B33:B34"/>
    <mergeCell ref="T33:T34"/>
    <mergeCell ref="U33:U34"/>
    <mergeCell ref="V33:V34"/>
    <mergeCell ref="A35:A36"/>
    <mergeCell ref="B35:B36"/>
    <mergeCell ref="T35:T36"/>
    <mergeCell ref="U35:U36"/>
    <mergeCell ref="V35:V36"/>
    <mergeCell ref="A29:A30"/>
    <mergeCell ref="B29:B30"/>
    <mergeCell ref="T29:T30"/>
    <mergeCell ref="U29:U30"/>
    <mergeCell ref="V29:V30"/>
    <mergeCell ref="A31:A32"/>
    <mergeCell ref="B31:B32"/>
    <mergeCell ref="T31:T32"/>
    <mergeCell ref="U31:U32"/>
    <mergeCell ref="V31:V32"/>
    <mergeCell ref="A25:A26"/>
    <mergeCell ref="B25:B26"/>
    <mergeCell ref="T25:T26"/>
    <mergeCell ref="U25:U26"/>
    <mergeCell ref="V25:V26"/>
    <mergeCell ref="A27:A28"/>
    <mergeCell ref="B27:B28"/>
    <mergeCell ref="T27:T28"/>
    <mergeCell ref="U27:U28"/>
    <mergeCell ref="V27:V28"/>
    <mergeCell ref="A21:A22"/>
    <mergeCell ref="B21:B22"/>
    <mergeCell ref="T21:T22"/>
    <mergeCell ref="U21:U22"/>
    <mergeCell ref="V21:V22"/>
    <mergeCell ref="A23:A24"/>
    <mergeCell ref="B23:B24"/>
    <mergeCell ref="T23:T24"/>
    <mergeCell ref="U23:U24"/>
    <mergeCell ref="V23:V24"/>
    <mergeCell ref="A17:A18"/>
    <mergeCell ref="B17:B18"/>
    <mergeCell ref="T17:T18"/>
    <mergeCell ref="U17:U18"/>
    <mergeCell ref="V17:V18"/>
    <mergeCell ref="A19:A20"/>
    <mergeCell ref="B19:B20"/>
    <mergeCell ref="T19:T20"/>
    <mergeCell ref="U19:U20"/>
    <mergeCell ref="V19:V20"/>
    <mergeCell ref="A13:A14"/>
    <mergeCell ref="B13:B14"/>
    <mergeCell ref="T13:T14"/>
    <mergeCell ref="U13:U14"/>
    <mergeCell ref="V13:V14"/>
    <mergeCell ref="A15:A16"/>
    <mergeCell ref="B15:B16"/>
    <mergeCell ref="T15:T16"/>
    <mergeCell ref="U15:U16"/>
    <mergeCell ref="V15:V16"/>
    <mergeCell ref="A9:A10"/>
    <mergeCell ref="B9:B10"/>
    <mergeCell ref="T9:T10"/>
    <mergeCell ref="U9:U10"/>
    <mergeCell ref="V9:V10"/>
    <mergeCell ref="A11:A12"/>
    <mergeCell ref="B11:B12"/>
    <mergeCell ref="T11:T12"/>
    <mergeCell ref="U11:U12"/>
    <mergeCell ref="V11:V12"/>
    <mergeCell ref="T3:T5"/>
    <mergeCell ref="U3:U6"/>
    <mergeCell ref="V3:V6"/>
    <mergeCell ref="C4:E4"/>
    <mergeCell ref="B5:B6"/>
    <mergeCell ref="A7:A8"/>
    <mergeCell ref="B7:B8"/>
    <mergeCell ref="T7:T8"/>
    <mergeCell ref="U7:U8"/>
    <mergeCell ref="V7:V8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</mergeCells>
  <conditionalFormatting sqref="S9 S7 S11 S13 S15 S17 S19 S21 S23 S25 S27 S29 S31 S33 S35 S37 S39 S41 S43 S45">
    <cfRule type="expression" priority="13" dxfId="9" stopIfTrue="1">
      <formula>AND($S8&lt;&gt;"N",$S7&gt;$S8)</formula>
    </cfRule>
    <cfRule type="expression" priority="14" dxfId="0" stopIfTrue="1">
      <formula>OR($S8="N",$S7&lt;$S8,AND($S8&lt;&gt;"N",$S8=$S7))</formula>
    </cfRule>
  </conditionalFormatting>
  <conditionalFormatting sqref="S10 S8 S12 S14 S16 S18 S20 S22 S24 S26 S28 S30 S32 S34 S36 S38 S40 S42 S44 S46">
    <cfRule type="expression" priority="15" dxfId="9" stopIfTrue="1">
      <formula>AND($S7&lt;&gt;"N",$S8&gt;$S7)</formula>
    </cfRule>
    <cfRule type="expression" priority="16" dxfId="0" stopIfTrue="1">
      <formula>OR($S7="N",$S8&lt;$S7,AND($S7&lt;&gt;"N",$S7=$S8))</formula>
    </cfRule>
  </conditionalFormatting>
  <conditionalFormatting sqref="C7:E46">
    <cfRule type="expression" priority="17" dxfId="0" stopIfTrue="1">
      <formula>AND(OR($C7=0,$D7=0,$E7=0),C7=MAX($C7:$E7))</formula>
    </cfRule>
    <cfRule type="expression" priority="18" dxfId="0" stopIfTrue="1">
      <formula>AND(AND($C7&lt;&gt;0,$D7&lt;&gt;0,$E7&lt;&gt;0),C7=MEDIAN($C7:$E7))</formula>
    </cfRule>
  </conditionalFormatting>
  <conditionalFormatting sqref="T7:U46">
    <cfRule type="cellIs" priority="19" dxfId="5" operator="equal" stopIfTrue="1">
      <formula>0</formula>
    </cfRule>
  </conditionalFormatting>
  <conditionalFormatting sqref="S47 S49 S51 S53 S55 S57 S59 S61 S63 S65">
    <cfRule type="expression" priority="5" dxfId="9" stopIfTrue="1">
      <formula>AND($S48&lt;&gt;"N",$S47&gt;$S48)</formula>
    </cfRule>
    <cfRule type="expression" priority="6" dxfId="0" stopIfTrue="1">
      <formula>OR($S48="N",$S47&lt;$S48,AND($S48&lt;&gt;"N",$S48=$S47))</formula>
    </cfRule>
  </conditionalFormatting>
  <conditionalFormatting sqref="S48 S50 S52 S54 S56 S58 S60 S62 S64 S66">
    <cfRule type="expression" priority="7" dxfId="9" stopIfTrue="1">
      <formula>AND($S47&lt;&gt;"N",$S48&gt;$S47)</formula>
    </cfRule>
    <cfRule type="expression" priority="8" dxfId="0" stopIfTrue="1">
      <formula>OR($S47="N",$S48&lt;$S47,AND($S47&lt;&gt;"N",$S47=$S48))</formula>
    </cfRule>
  </conditionalFormatting>
  <conditionalFormatting sqref="C47:E66">
    <cfRule type="expression" priority="9" dxfId="0" stopIfTrue="1">
      <formula>AND(OR($C47=0,$D47=0,$E47=0),C47=MAX($C47:$E47))</formula>
    </cfRule>
    <cfRule type="expression" priority="10" dxfId="0" stopIfTrue="1">
      <formula>AND(AND($C47&lt;&gt;0,$D47&lt;&gt;0,$E47&lt;&gt;0),C47=MEDIAN($C47:$E47))</formula>
    </cfRule>
  </conditionalFormatting>
  <conditionalFormatting sqref="T47:U66">
    <cfRule type="cellIs" priority="11" dxfId="5" operator="equal" stopIfTrue="1">
      <formula>0</formula>
    </cfRule>
  </conditionalFormatting>
  <conditionalFormatting sqref="R47:R66">
    <cfRule type="cellIs" priority="12" dxfId="0" operator="equal" stopIfTrue="1">
      <formula>"N"</formula>
    </cfRule>
  </conditionalFormatting>
  <conditionalFormatting sqref="R7:R16">
    <cfRule type="cellIs" priority="4" dxfId="0" operator="equal" stopIfTrue="1">
      <formula>"N"</formula>
    </cfRule>
  </conditionalFormatting>
  <conditionalFormatting sqref="R17:R26">
    <cfRule type="cellIs" priority="3" dxfId="0" operator="equal" stopIfTrue="1">
      <formula>"N"</formula>
    </cfRule>
  </conditionalFormatting>
  <conditionalFormatting sqref="R27:R36">
    <cfRule type="cellIs" priority="2" dxfId="0" operator="equal" stopIfTrue="1">
      <formula>"N"</formula>
    </cfRule>
  </conditionalFormatting>
  <conditionalFormatting sqref="R37:R46">
    <cfRule type="cellIs" priority="1" dxfId="0" operator="equal" stopIfTrue="1">
      <formula>"N"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66"/>
  <sheetViews>
    <sheetView zoomScalePageLayoutView="0" workbookViewId="0" topLeftCell="A39">
      <selection activeCell="X23" sqref="X23"/>
    </sheetView>
  </sheetViews>
  <sheetFormatPr defaultColWidth="9.140625" defaultRowHeight="12" customHeight="1"/>
  <cols>
    <col min="1" max="1" width="4.00390625" style="1" customWidth="1"/>
    <col min="2" max="2" width="21.7109375" style="1" customWidth="1"/>
    <col min="3" max="5" width="6.57421875" style="1" customWidth="1"/>
    <col min="6" max="17" width="3.8515625" style="1" customWidth="1"/>
    <col min="18" max="18" width="3.00390625" style="1" customWidth="1"/>
    <col min="19" max="19" width="6.57421875" style="1" customWidth="1"/>
    <col min="20" max="20" width="7.00390625" style="1" customWidth="1"/>
    <col min="21" max="21" width="7.00390625" style="28" hidden="1" customWidth="1"/>
    <col min="22" max="22" width="4.28125" style="1" customWidth="1"/>
    <col min="23" max="16384" width="9.140625" style="1" customWidth="1"/>
  </cols>
  <sheetData>
    <row r="1" spans="1:22" ht="18" customHeight="1">
      <c r="A1" s="125" t="s">
        <v>28</v>
      </c>
      <c r="B1" s="126"/>
      <c r="C1" s="126"/>
      <c r="D1" s="126"/>
      <c r="E1" s="126"/>
      <c r="F1" s="126"/>
      <c r="G1" s="126"/>
      <c r="H1" s="127" t="s">
        <v>29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>
        <v>44416</v>
      </c>
      <c r="T1" s="128"/>
      <c r="U1" s="128"/>
      <c r="V1" s="129"/>
    </row>
    <row r="2" spans="1:22" ht="28.5" customHeight="1" thickBot="1">
      <c r="A2" s="130" t="s">
        <v>4</v>
      </c>
      <c r="B2" s="131"/>
      <c r="C2" s="131"/>
      <c r="D2" s="131"/>
      <c r="E2" s="131"/>
      <c r="F2" s="131"/>
      <c r="G2" s="131"/>
      <c r="H2" s="132" t="s">
        <v>30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s="2" customFormat="1" ht="49.5" customHeight="1" thickBot="1">
      <c r="A3" s="89" t="s">
        <v>5</v>
      </c>
      <c r="B3" s="92" t="s">
        <v>88</v>
      </c>
      <c r="C3" s="94" t="s">
        <v>26</v>
      </c>
      <c r="D3" s="95"/>
      <c r="E3" s="96"/>
      <c r="F3" s="97" t="s">
        <v>24</v>
      </c>
      <c r="G3" s="97" t="s">
        <v>6</v>
      </c>
      <c r="H3" s="100" t="s">
        <v>7</v>
      </c>
      <c r="I3" s="100" t="s">
        <v>8</v>
      </c>
      <c r="J3" s="97" t="s">
        <v>9</v>
      </c>
      <c r="K3" s="100" t="s">
        <v>22</v>
      </c>
      <c r="L3" s="100" t="s">
        <v>10</v>
      </c>
      <c r="M3" s="100" t="s">
        <v>11</v>
      </c>
      <c r="N3" s="100" t="s">
        <v>12</v>
      </c>
      <c r="O3" s="100" t="s">
        <v>13</v>
      </c>
      <c r="P3" s="97" t="s">
        <v>14</v>
      </c>
      <c r="Q3" s="109" t="s">
        <v>15</v>
      </c>
      <c r="R3" s="112" t="s">
        <v>16</v>
      </c>
      <c r="S3" s="89" t="s">
        <v>17</v>
      </c>
      <c r="T3" s="89" t="s">
        <v>18</v>
      </c>
      <c r="U3" s="114">
        <v>0.00625</v>
      </c>
      <c r="V3" s="89" t="s">
        <v>19</v>
      </c>
    </row>
    <row r="4" spans="1:22" s="2" customFormat="1" ht="17.25" customHeight="1" thickBot="1">
      <c r="A4" s="90"/>
      <c r="B4" s="93"/>
      <c r="C4" s="117" t="s">
        <v>20</v>
      </c>
      <c r="D4" s="118"/>
      <c r="E4" s="119"/>
      <c r="F4" s="98"/>
      <c r="G4" s="98"/>
      <c r="H4" s="101"/>
      <c r="I4" s="101"/>
      <c r="J4" s="98"/>
      <c r="K4" s="101"/>
      <c r="L4" s="101"/>
      <c r="M4" s="101"/>
      <c r="N4" s="101"/>
      <c r="O4" s="101"/>
      <c r="P4" s="98"/>
      <c r="Q4" s="110"/>
      <c r="R4" s="113"/>
      <c r="S4" s="90"/>
      <c r="T4" s="90"/>
      <c r="U4" s="115"/>
      <c r="V4" s="90"/>
    </row>
    <row r="5" spans="1:22" s="2" customFormat="1" ht="12.75" customHeight="1">
      <c r="A5" s="90"/>
      <c r="B5" s="120" t="s">
        <v>3</v>
      </c>
      <c r="C5" s="33" t="s">
        <v>0</v>
      </c>
      <c r="D5" s="34" t="s">
        <v>1</v>
      </c>
      <c r="E5" s="35" t="s">
        <v>2</v>
      </c>
      <c r="F5" s="99"/>
      <c r="G5" s="99"/>
      <c r="H5" s="102"/>
      <c r="I5" s="102"/>
      <c r="J5" s="99"/>
      <c r="K5" s="102"/>
      <c r="L5" s="102"/>
      <c r="M5" s="102"/>
      <c r="N5" s="102"/>
      <c r="O5" s="102"/>
      <c r="P5" s="99"/>
      <c r="Q5" s="111"/>
      <c r="R5" s="113"/>
      <c r="S5" s="90"/>
      <c r="T5" s="90"/>
      <c r="U5" s="115"/>
      <c r="V5" s="90"/>
    </row>
    <row r="6" spans="1:22" ht="12.75" customHeight="1" thickBot="1">
      <c r="A6" s="91"/>
      <c r="B6" s="121"/>
      <c r="C6" s="36" t="s">
        <v>25</v>
      </c>
      <c r="D6" s="37" t="s">
        <v>25</v>
      </c>
      <c r="E6" s="38" t="s">
        <v>25</v>
      </c>
      <c r="F6" s="39" t="s">
        <v>21</v>
      </c>
      <c r="G6" s="39" t="s">
        <v>21</v>
      </c>
      <c r="H6" s="39" t="s">
        <v>21</v>
      </c>
      <c r="I6" s="39" t="s">
        <v>21</v>
      </c>
      <c r="J6" s="39" t="s">
        <v>21</v>
      </c>
      <c r="K6" s="40" t="s">
        <v>21</v>
      </c>
      <c r="L6" s="40" t="s">
        <v>21</v>
      </c>
      <c r="M6" s="40" t="s">
        <v>21</v>
      </c>
      <c r="N6" s="40" t="s">
        <v>21</v>
      </c>
      <c r="O6" s="40" t="s">
        <v>21</v>
      </c>
      <c r="P6" s="39" t="s">
        <v>21</v>
      </c>
      <c r="Q6" s="41" t="s">
        <v>21</v>
      </c>
      <c r="R6" s="42" t="s">
        <v>23</v>
      </c>
      <c r="S6" s="43" t="s">
        <v>25</v>
      </c>
      <c r="T6" s="43" t="s">
        <v>25</v>
      </c>
      <c r="U6" s="116"/>
      <c r="V6" s="91"/>
    </row>
    <row r="7" spans="1:23" ht="12.75" customHeight="1">
      <c r="A7" s="51">
        <v>6</v>
      </c>
      <c r="B7" s="68" t="s">
        <v>64</v>
      </c>
      <c r="C7" s="29">
        <v>0.0002643518518518518</v>
      </c>
      <c r="D7" s="30">
        <v>0.0002643518518518518</v>
      </c>
      <c r="E7" s="31"/>
      <c r="F7" s="3"/>
      <c r="G7" s="4"/>
      <c r="H7" s="4"/>
      <c r="I7" s="4"/>
      <c r="J7" s="3"/>
      <c r="K7" s="4"/>
      <c r="L7" s="4"/>
      <c r="M7" s="4"/>
      <c r="N7" s="4"/>
      <c r="O7" s="4"/>
      <c r="P7" s="3"/>
      <c r="Q7" s="5"/>
      <c r="R7" s="19" t="str">
        <f aca="true" t="shared" si="0" ref="R7:R38">IF(SUM(C7:E7)=0," ",IF(OR(F7="N",G7="N",H7="N",I7="N",J7="N",K7="N",L7="N",M7="N",N7="N",O7="N",P7="N",Q7="N"),"N","P"))</f>
        <v>P</v>
      </c>
      <c r="S7" s="32">
        <f>IF(B7=" "," ",IF(SUM(C7:E7)=0," ",IF(R7="N","N",IF(OR(C7=0,D7=0,E7=0),MAX(C7:E7),MEDIAN(C7:E7))+SUM(F7:I7)/86400)))</f>
        <v>0.0002643518518518518</v>
      </c>
      <c r="T7" s="57">
        <f>IF(AND(S7=" ",S8=" ")," ",IF(OR(AND(S7="N",S8="N"),AND(S7="N",S8=" "),AND(S7=" ",S8="N")),"nepl. pokus",IF(OR(S7=0,S8=0),MAX(S7:S8),MIN(S7:S8))))</f>
        <v>0.0002643518518518518</v>
      </c>
      <c r="U7" s="58">
        <f>IF(T7="nepl. pokus",$U$3,T7)</f>
        <v>0.0002643518518518518</v>
      </c>
      <c r="V7" s="66">
        <f>IF(U7=" "," ",RANK(U7,$U$7:$U$66,1))</f>
        <v>1</v>
      </c>
      <c r="W7" s="1">
        <v>1</v>
      </c>
    </row>
    <row r="8" spans="1:23" ht="12.75" customHeight="1">
      <c r="A8" s="45"/>
      <c r="B8" s="54"/>
      <c r="C8" s="6">
        <v>0.00030393518518518524</v>
      </c>
      <c r="D8" s="7">
        <v>0.0002708333333333333</v>
      </c>
      <c r="E8" s="8"/>
      <c r="F8" s="9"/>
      <c r="G8" s="10"/>
      <c r="H8" s="10"/>
      <c r="I8" s="10"/>
      <c r="J8" s="9"/>
      <c r="K8" s="10"/>
      <c r="L8" s="10"/>
      <c r="M8" s="10"/>
      <c r="N8" s="10"/>
      <c r="O8" s="10"/>
      <c r="P8" s="9"/>
      <c r="Q8" s="11"/>
      <c r="R8" s="27" t="str">
        <f t="shared" si="0"/>
        <v>P</v>
      </c>
      <c r="S8" s="12">
        <f>IF(B7=" "," ",IF(SUM(C8:E8)=0," ",IF(R8="N","N",IF(OR(C8=0,D8=0,E8=0),MAX(C8:E8),MEDIAN(C8:E8))+SUM(F8:I8)/86400)))</f>
        <v>0.00030393518518518524</v>
      </c>
      <c r="T8" s="47"/>
      <c r="U8" s="59"/>
      <c r="V8" s="67"/>
      <c r="W8" s="1">
        <v>1</v>
      </c>
    </row>
    <row r="9" spans="1:23" ht="12.75" customHeight="1">
      <c r="A9" s="44">
        <v>26</v>
      </c>
      <c r="B9" s="45" t="s">
        <v>83</v>
      </c>
      <c r="C9" s="13">
        <v>0.00028055555555555554</v>
      </c>
      <c r="D9" s="14">
        <v>0.0002822916666666667</v>
      </c>
      <c r="E9" s="15"/>
      <c r="F9" s="16"/>
      <c r="G9" s="17"/>
      <c r="H9" s="17"/>
      <c r="I9" s="17"/>
      <c r="J9" s="16"/>
      <c r="K9" s="17"/>
      <c r="L9" s="17"/>
      <c r="M9" s="17"/>
      <c r="N9" s="17"/>
      <c r="O9" s="17"/>
      <c r="P9" s="16"/>
      <c r="Q9" s="18"/>
      <c r="R9" s="19" t="str">
        <f t="shared" si="0"/>
        <v>P</v>
      </c>
      <c r="S9" s="20">
        <f>IF(B9=" "," ",IF(SUM(C9:E9)=0," ",IF(R9="N","N",IF(OR(C9=0,D9=0,E9=0),MAX(C9:E9),MEDIAN(C9:E9))+SUM(F9:I9)/86400)))</f>
        <v>0.0002822916666666667</v>
      </c>
      <c r="T9" s="47">
        <f>IF(AND(S9=" ",S10=" ")," ",IF(OR(AND(S9="N",S10="N"),AND(S9="N",S10=" "),AND(S9=" ",S10="N")),"nepl. pokus",IF(OR(S9=0,S10=0),MAX(S9:S10),MIN(S9:S10))))</f>
        <v>0.0002822916666666667</v>
      </c>
      <c r="U9" s="48">
        <f>IF(T9="nepl. pokus",$U$3,T9)</f>
        <v>0.0002822916666666667</v>
      </c>
      <c r="V9" s="64">
        <f>IF(U9=" "," ",RANK(U9,$U$7:$U$66,1))</f>
        <v>2</v>
      </c>
      <c r="W9" s="1">
        <v>2</v>
      </c>
    </row>
    <row r="10" spans="1:23" ht="12.75" customHeight="1">
      <c r="A10" s="44"/>
      <c r="B10" s="54"/>
      <c r="C10" s="21">
        <v>0.00030219907407407403</v>
      </c>
      <c r="D10" s="22">
        <v>0.0003638888888888889</v>
      </c>
      <c r="E10" s="23"/>
      <c r="F10" s="24"/>
      <c r="G10" s="25"/>
      <c r="H10" s="25"/>
      <c r="I10" s="25"/>
      <c r="J10" s="24"/>
      <c r="K10" s="25"/>
      <c r="L10" s="25"/>
      <c r="M10" s="25"/>
      <c r="N10" s="25"/>
      <c r="O10" s="25"/>
      <c r="P10" s="24"/>
      <c r="Q10" s="26"/>
      <c r="R10" s="27" t="str">
        <f t="shared" si="0"/>
        <v>P</v>
      </c>
      <c r="S10" s="12">
        <f>IF(B9=" "," ",IF(SUM(C10:E10)=0," ",IF(R10="N","N",IF(OR(C10=0,D10=0,E10=0),MAX(C10:E10),MEDIAN(C10:E10))+SUM(F10:I10)/86400)))</f>
        <v>0.0003638888888888889</v>
      </c>
      <c r="T10" s="47"/>
      <c r="U10" s="48"/>
      <c r="V10" s="65"/>
      <c r="W10" s="1">
        <v>2</v>
      </c>
    </row>
    <row r="11" spans="1:23" ht="12.75" customHeight="1">
      <c r="A11" s="44">
        <v>1</v>
      </c>
      <c r="B11" s="52" t="s">
        <v>59</v>
      </c>
      <c r="C11" s="13">
        <v>0.00045636574074074074</v>
      </c>
      <c r="D11" s="14">
        <v>0.00030590277777777777</v>
      </c>
      <c r="E11" s="15"/>
      <c r="F11" s="16"/>
      <c r="G11" s="17"/>
      <c r="H11" s="17"/>
      <c r="I11" s="17"/>
      <c r="J11" s="16"/>
      <c r="K11" s="17"/>
      <c r="L11" s="17"/>
      <c r="M11" s="17"/>
      <c r="N11" s="17"/>
      <c r="O11" s="17"/>
      <c r="P11" s="16"/>
      <c r="Q11" s="18"/>
      <c r="R11" s="19" t="str">
        <f t="shared" si="0"/>
        <v>P</v>
      </c>
      <c r="S11" s="20">
        <f>IF(B11=" "," ",IF(SUM(C11:E11)=0," ",IF(R11="N","N",IF(OR(C11=0,D11=0,E11=0),MAX(C11:E11),MEDIAN(C11:E11))+SUM(F11:I11)/86400)))</f>
        <v>0.00045636574074074074</v>
      </c>
      <c r="T11" s="47">
        <f>IF(AND(S11=" ",S12=" ")," ",IF(OR(AND(S11="N",S12="N"),AND(S11="N",S12=" "),AND(S11=" ",S12="N")),"nepl. pokus",IF(OR(S11=0,S12=0),MAX(S11:S12),MIN(S11:S12))))</f>
        <v>0.00028611111111111106</v>
      </c>
      <c r="U11" s="48">
        <f>IF(T11="nepl. pokus",$U$3,T11)</f>
        <v>0.00028611111111111106</v>
      </c>
      <c r="V11" s="64">
        <f>IF(U11=" "," ",RANK(U11,$U$7:$U$66,1))</f>
        <v>3</v>
      </c>
      <c r="W11" s="1">
        <v>3</v>
      </c>
    </row>
    <row r="12" spans="1:23" ht="12.75" customHeight="1" thickBot="1">
      <c r="A12" s="44"/>
      <c r="B12" s="53"/>
      <c r="C12" s="21">
        <v>0.00028611111111111106</v>
      </c>
      <c r="D12" s="22">
        <v>0.0002829861111111111</v>
      </c>
      <c r="E12" s="23"/>
      <c r="F12" s="24"/>
      <c r="G12" s="25"/>
      <c r="H12" s="25"/>
      <c r="I12" s="25"/>
      <c r="J12" s="24"/>
      <c r="K12" s="25"/>
      <c r="L12" s="25"/>
      <c r="M12" s="25"/>
      <c r="N12" s="25"/>
      <c r="O12" s="25"/>
      <c r="P12" s="24"/>
      <c r="Q12" s="26"/>
      <c r="R12" s="27" t="str">
        <f t="shared" si="0"/>
        <v>P</v>
      </c>
      <c r="S12" s="12">
        <f>IF(B11=" "," ",IF(SUM(C12:E12)=0," ",IF(R12="N","N",IF(OR(C12=0,D12=0,E12=0),MAX(C12:E12),MEDIAN(C12:E12))+SUM(F12:I12)/86400)))</f>
        <v>0.00028611111111111106</v>
      </c>
      <c r="T12" s="47"/>
      <c r="U12" s="48"/>
      <c r="V12" s="65"/>
      <c r="W12" s="1">
        <v>3</v>
      </c>
    </row>
    <row r="13" spans="1:23" ht="12.75" customHeight="1">
      <c r="A13" s="51">
        <v>28</v>
      </c>
      <c r="B13" s="45" t="s">
        <v>85</v>
      </c>
      <c r="C13" s="13">
        <v>0.00028611111111111106</v>
      </c>
      <c r="D13" s="14">
        <v>0.00029525462962962963</v>
      </c>
      <c r="E13" s="15"/>
      <c r="F13" s="16"/>
      <c r="G13" s="17"/>
      <c r="H13" s="17"/>
      <c r="I13" s="17"/>
      <c r="J13" s="16"/>
      <c r="K13" s="17"/>
      <c r="L13" s="17"/>
      <c r="M13" s="17"/>
      <c r="N13" s="17"/>
      <c r="O13" s="17"/>
      <c r="P13" s="16"/>
      <c r="Q13" s="18"/>
      <c r="R13" s="19" t="str">
        <f t="shared" si="0"/>
        <v>P</v>
      </c>
      <c r="S13" s="20">
        <f>IF(B13=" "," ",IF(SUM(C13:E13)=0," ",IF(R13="N","N",IF(OR(C13=0,D13=0,E13=0),MAX(C13:E13),MEDIAN(C13:E13))+SUM(F13:I13)/86400)))</f>
        <v>0.00029525462962962963</v>
      </c>
      <c r="T13" s="47">
        <f>IF(AND(S13=" ",S14=" ")," ",IF(OR(AND(S13="N",S14="N"),AND(S13="N",S14=" "),AND(S13=" ",S14="N")),"nepl. pokus",IF(OR(S13=0,S14=0),MAX(S13:S14),MIN(S13:S14))))</f>
        <v>0.00029525462962962963</v>
      </c>
      <c r="U13" s="48">
        <f>IF(T13="nepl. pokus",$U$3,T13)</f>
        <v>0.00029525462962962963</v>
      </c>
      <c r="V13" s="64">
        <f>IF(U13=" "," ",RANK(U13,$U$7:$U$66,1))</f>
        <v>4</v>
      </c>
      <c r="W13" s="1">
        <v>4</v>
      </c>
    </row>
    <row r="14" spans="1:23" ht="12.75" customHeight="1">
      <c r="A14" s="45"/>
      <c r="B14" s="54"/>
      <c r="C14" s="21">
        <v>0.00030289351851851853</v>
      </c>
      <c r="D14" s="22">
        <v>0.0003634259259259259</v>
      </c>
      <c r="E14" s="23"/>
      <c r="F14" s="24"/>
      <c r="G14" s="25"/>
      <c r="H14" s="25"/>
      <c r="I14" s="25"/>
      <c r="J14" s="24"/>
      <c r="K14" s="25"/>
      <c r="L14" s="25"/>
      <c r="M14" s="25"/>
      <c r="N14" s="25"/>
      <c r="O14" s="25"/>
      <c r="P14" s="24"/>
      <c r="Q14" s="26"/>
      <c r="R14" s="27" t="str">
        <f t="shared" si="0"/>
        <v>P</v>
      </c>
      <c r="S14" s="12">
        <f>IF(B13=" "," ",IF(SUM(C14:E14)=0," ",IF(R14="N","N",IF(OR(C14=0,D14=0,E14=0),MAX(C14:E14),MEDIAN(C14:E14))+SUM(F14:I14)/86400)))</f>
        <v>0.0003634259259259259</v>
      </c>
      <c r="T14" s="47"/>
      <c r="U14" s="48"/>
      <c r="V14" s="65"/>
      <c r="W14" s="1">
        <v>4</v>
      </c>
    </row>
    <row r="15" spans="1:23" ht="12.75" customHeight="1">
      <c r="A15" s="44">
        <v>15</v>
      </c>
      <c r="B15" s="52" t="s">
        <v>73</v>
      </c>
      <c r="C15" s="13">
        <v>0.0002980324074074074</v>
      </c>
      <c r="D15" s="14">
        <v>0.0002797453703703704</v>
      </c>
      <c r="E15" s="15"/>
      <c r="F15" s="16"/>
      <c r="G15" s="17"/>
      <c r="H15" s="17"/>
      <c r="I15" s="17"/>
      <c r="J15" s="16"/>
      <c r="K15" s="17"/>
      <c r="L15" s="17"/>
      <c r="M15" s="17"/>
      <c r="N15" s="17"/>
      <c r="O15" s="17"/>
      <c r="P15" s="16"/>
      <c r="Q15" s="18"/>
      <c r="R15" s="19" t="str">
        <f t="shared" si="0"/>
        <v>P</v>
      </c>
      <c r="S15" s="20">
        <f>IF(B15=" "," ",IF(SUM(C15:E15)=0," ",IF(R15="N","N",IF(OR(C15=0,D15=0,E15=0),MAX(C15:E15),MEDIAN(C15:E15))+SUM(F15:I15)/86400)))</f>
        <v>0.0002980324074074074</v>
      </c>
      <c r="T15" s="47">
        <f>IF(AND(S15=" ",S16=" ")," ",IF(OR(AND(S15="N",S16="N"),AND(S15="N",S16=" "),AND(S15=" ",S16="N")),"nepl. pokus",IF(OR(S15=0,S16=0),MAX(S15:S16),MIN(S15:S16))))</f>
        <v>0.0002980324074074074</v>
      </c>
      <c r="U15" s="48">
        <f>IF(T15="nepl. pokus",$U$3,T15)</f>
        <v>0.0002980324074074074</v>
      </c>
      <c r="V15" s="64">
        <f>IF(U15=" "," ",RANK(U15,$U$7:$U$66,1))</f>
        <v>5</v>
      </c>
      <c r="W15" s="1">
        <v>5</v>
      </c>
    </row>
    <row r="16" spans="1:23" ht="12.75" customHeight="1">
      <c r="A16" s="44"/>
      <c r="B16" s="53"/>
      <c r="C16" s="21">
        <v>0.00029189814814814817</v>
      </c>
      <c r="D16" s="22">
        <v>0.00030601851851851856</v>
      </c>
      <c r="E16" s="23"/>
      <c r="F16" s="24"/>
      <c r="G16" s="25"/>
      <c r="H16" s="25"/>
      <c r="I16" s="25"/>
      <c r="J16" s="24"/>
      <c r="K16" s="25"/>
      <c r="L16" s="25"/>
      <c r="M16" s="25"/>
      <c r="N16" s="25"/>
      <c r="O16" s="25"/>
      <c r="P16" s="24"/>
      <c r="Q16" s="26"/>
      <c r="R16" s="27" t="str">
        <f t="shared" si="0"/>
        <v>P</v>
      </c>
      <c r="S16" s="12">
        <f>IF(B15=" "," ",IF(SUM(C16:E16)=0," ",IF(R16="N","N",IF(OR(C16=0,D16=0,E16=0),MAX(C16:E16),MEDIAN(C16:E16))+SUM(F16:I16)/86400)))</f>
        <v>0.00030601851851851856</v>
      </c>
      <c r="T16" s="47"/>
      <c r="U16" s="48"/>
      <c r="V16" s="65"/>
      <c r="W16" s="1">
        <v>5</v>
      </c>
    </row>
    <row r="17" spans="1:23" ht="12.75" customHeight="1">
      <c r="A17" s="44">
        <v>17</v>
      </c>
      <c r="B17" s="52" t="s">
        <v>74</v>
      </c>
      <c r="C17" s="13">
        <v>0.00029421296296296297</v>
      </c>
      <c r="D17" s="14">
        <v>0.0003011574074074074</v>
      </c>
      <c r="E17" s="15"/>
      <c r="F17" s="16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8"/>
      <c r="R17" s="19" t="str">
        <f t="shared" si="0"/>
        <v>P</v>
      </c>
      <c r="S17" s="20">
        <f>IF(B17=" "," ",IF(SUM(C17:E17)=0," ",IF(R17="N","N",IF(OR(C17=0,D17=0,E17=0),MAX(C17:E17),MEDIAN(C17:E17))+SUM(F17:I17)/86400)))</f>
        <v>0.0003011574074074074</v>
      </c>
      <c r="T17" s="47">
        <f>IF(AND(S17=" ",S18=" ")," ",IF(OR(AND(S17="N",S18="N"),AND(S17="N",S18=" "),AND(S17=" ",S18="N")),"nepl. pokus",IF(OR(S17=0,S18=0),MAX(S17:S18),MIN(S17:S18))))</f>
        <v>0.0003011574074074074</v>
      </c>
      <c r="U17" s="48">
        <f>IF(T17="nepl. pokus",$U$3,T17)</f>
        <v>0.0003011574074074074</v>
      </c>
      <c r="V17" s="64">
        <f>IF(U17=" "," ",RANK(U17,$U$7:$U$66,1))</f>
        <v>6</v>
      </c>
      <c r="W17" s="1">
        <v>6</v>
      </c>
    </row>
    <row r="18" spans="1:23" ht="12.75" customHeight="1" thickBot="1">
      <c r="A18" s="44"/>
      <c r="B18" s="53"/>
      <c r="C18" s="21">
        <v>0.00030844907407407405</v>
      </c>
      <c r="D18" s="22">
        <v>0.0003261574074074074</v>
      </c>
      <c r="E18" s="23"/>
      <c r="F18" s="24"/>
      <c r="G18" s="25"/>
      <c r="H18" s="25"/>
      <c r="I18" s="25"/>
      <c r="J18" s="24"/>
      <c r="K18" s="25"/>
      <c r="L18" s="25"/>
      <c r="M18" s="25"/>
      <c r="N18" s="25"/>
      <c r="O18" s="25"/>
      <c r="P18" s="24"/>
      <c r="Q18" s="26"/>
      <c r="R18" s="27" t="str">
        <f t="shared" si="0"/>
        <v>P</v>
      </c>
      <c r="S18" s="12">
        <f>IF(B17=" "," ",IF(SUM(C18:E18)=0," ",IF(R18="N","N",IF(OR(C18=0,D18=0,E18=0),MAX(C18:E18),MEDIAN(C18:E18))+SUM(F18:I18)/86400)))</f>
        <v>0.0003261574074074074</v>
      </c>
      <c r="T18" s="47"/>
      <c r="U18" s="48"/>
      <c r="V18" s="65"/>
      <c r="W18" s="1">
        <v>6</v>
      </c>
    </row>
    <row r="19" spans="1:23" ht="12.75" customHeight="1">
      <c r="A19" s="51">
        <v>19</v>
      </c>
      <c r="B19" s="55" t="s">
        <v>76</v>
      </c>
      <c r="C19" s="13">
        <v>0.00046550925925925926</v>
      </c>
      <c r="D19" s="14">
        <v>0.00048032407407407404</v>
      </c>
      <c r="E19" s="15"/>
      <c r="F19" s="16"/>
      <c r="G19" s="17"/>
      <c r="H19" s="17"/>
      <c r="I19" s="17"/>
      <c r="J19" s="16"/>
      <c r="K19" s="17"/>
      <c r="L19" s="17"/>
      <c r="M19" s="17"/>
      <c r="N19" s="17"/>
      <c r="O19" s="17"/>
      <c r="P19" s="16"/>
      <c r="Q19" s="18"/>
      <c r="R19" s="19" t="str">
        <f t="shared" si="0"/>
        <v>P</v>
      </c>
      <c r="S19" s="20">
        <f>IF(B19=" "," ",IF(SUM(C19:E19)=0," ",IF(R19="N","N",IF(OR(C19=0,D19=0,E19=0),MAX(C19:E19),MEDIAN(C19:E19))+SUM(F19:I19)/86400)))</f>
        <v>0.00048032407407407404</v>
      </c>
      <c r="T19" s="47">
        <f>IF(AND(S19=" ",S20=" ")," ",IF(OR(AND(S19="N",S20="N"),AND(S19="N",S20=" "),AND(S19=" ",S20="N")),"nepl. pokus",IF(OR(S19=0,S20=0),MAX(S19:S20),MIN(S19:S20))))</f>
        <v>0.0003057870370370371</v>
      </c>
      <c r="U19" s="48">
        <f>IF(T19="nepl. pokus",$U$3,T19)</f>
        <v>0.0003057870370370371</v>
      </c>
      <c r="V19" s="64">
        <f>IF(U19=" "," ",RANK(U19,$U$7:$U$66,1))</f>
        <v>7</v>
      </c>
      <c r="W19" s="1">
        <v>7</v>
      </c>
    </row>
    <row r="20" spans="1:23" ht="12.75" customHeight="1">
      <c r="A20" s="45"/>
      <c r="B20" s="55"/>
      <c r="C20" s="21">
        <v>0.00028738425925925926</v>
      </c>
      <c r="D20" s="22">
        <v>0.0003057870370370371</v>
      </c>
      <c r="E20" s="23"/>
      <c r="F20" s="24"/>
      <c r="G20" s="25"/>
      <c r="H20" s="25"/>
      <c r="I20" s="25"/>
      <c r="J20" s="24"/>
      <c r="K20" s="25"/>
      <c r="L20" s="25"/>
      <c r="M20" s="25"/>
      <c r="N20" s="25"/>
      <c r="O20" s="25"/>
      <c r="P20" s="24"/>
      <c r="Q20" s="26"/>
      <c r="R20" s="27" t="str">
        <f t="shared" si="0"/>
        <v>P</v>
      </c>
      <c r="S20" s="12">
        <f>IF(B19=" "," ",IF(SUM(C20:E20)=0," ",IF(R20="N","N",IF(OR(C20=0,D20=0,E20=0),MAX(C20:E20),MEDIAN(C20:E20))+SUM(F20:I20)/86400)))</f>
        <v>0.0003057870370370371</v>
      </c>
      <c r="T20" s="47"/>
      <c r="U20" s="48"/>
      <c r="V20" s="65"/>
      <c r="W20" s="1">
        <v>7</v>
      </c>
    </row>
    <row r="21" spans="1:23" ht="12.75" customHeight="1">
      <c r="A21" s="44">
        <v>29</v>
      </c>
      <c r="B21" s="52" t="s">
        <v>86</v>
      </c>
      <c r="C21" s="13">
        <v>0.0003443287037037037</v>
      </c>
      <c r="D21" s="14">
        <v>0.00035879629629629635</v>
      </c>
      <c r="E21" s="15"/>
      <c r="F21" s="16"/>
      <c r="G21" s="17"/>
      <c r="H21" s="17"/>
      <c r="I21" s="17"/>
      <c r="J21" s="16"/>
      <c r="K21" s="17"/>
      <c r="L21" s="17"/>
      <c r="M21" s="17"/>
      <c r="N21" s="17"/>
      <c r="O21" s="17"/>
      <c r="P21" s="16"/>
      <c r="Q21" s="18"/>
      <c r="R21" s="19" t="str">
        <f t="shared" si="0"/>
        <v>P</v>
      </c>
      <c r="S21" s="20">
        <f>IF(B21=" "," ",IF(SUM(C21:E21)=0," ",IF(R21="N","N",IF(OR(C21=0,D21=0,E21=0),MAX(C21:E21),MEDIAN(C21:E21))+SUM(F21:I21)/86400)))</f>
        <v>0.00035879629629629635</v>
      </c>
      <c r="T21" s="47">
        <f>IF(AND(S21=" ",S22=" ")," ",IF(OR(AND(S21="N",S22="N"),AND(S21="N",S22=" "),AND(S21=" ",S22="N")),"nepl. pokus",IF(OR(S21=0,S22=0),MAX(S21:S22),MIN(S21:S22))))</f>
        <v>0.0003222222222222222</v>
      </c>
      <c r="U21" s="48">
        <f>IF(T21="nepl. pokus",$U$3,T21)</f>
        <v>0.0003222222222222222</v>
      </c>
      <c r="V21" s="64">
        <f>IF(U21=" "," ",RANK(U21,$U$7:$U$66,1))</f>
        <v>8</v>
      </c>
      <c r="W21" s="1">
        <v>8</v>
      </c>
    </row>
    <row r="22" spans="1:23" ht="12.75" customHeight="1">
      <c r="A22" s="44"/>
      <c r="B22" s="53"/>
      <c r="C22" s="21">
        <v>0.0003222222222222222</v>
      </c>
      <c r="D22" s="22">
        <v>0.00030636574074074073</v>
      </c>
      <c r="E22" s="23"/>
      <c r="F22" s="24"/>
      <c r="G22" s="25"/>
      <c r="H22" s="25"/>
      <c r="I22" s="25"/>
      <c r="J22" s="24"/>
      <c r="K22" s="25"/>
      <c r="L22" s="25"/>
      <c r="M22" s="25"/>
      <c r="N22" s="25"/>
      <c r="O22" s="25"/>
      <c r="P22" s="24"/>
      <c r="Q22" s="26"/>
      <c r="R22" s="27" t="str">
        <f t="shared" si="0"/>
        <v>P</v>
      </c>
      <c r="S22" s="12">
        <f>IF(B21=" "," ",IF(SUM(C22:E22)=0," ",IF(R22="N","N",IF(OR(C22=0,D22=0,E22=0),MAX(C22:E22),MEDIAN(C22:E22))+SUM(F22:I22)/86400)))</f>
        <v>0.0003222222222222222</v>
      </c>
      <c r="T22" s="47"/>
      <c r="U22" s="48"/>
      <c r="V22" s="65"/>
      <c r="W22" s="1">
        <v>8</v>
      </c>
    </row>
    <row r="23" spans="1:23" ht="12.75" customHeight="1">
      <c r="A23" s="44">
        <v>3</v>
      </c>
      <c r="B23" s="55" t="s">
        <v>61</v>
      </c>
      <c r="C23" s="13">
        <v>0.00031932870370370367</v>
      </c>
      <c r="D23" s="14">
        <v>0.0003309027777777778</v>
      </c>
      <c r="E23" s="15"/>
      <c r="F23" s="16"/>
      <c r="G23" s="17"/>
      <c r="H23" s="17"/>
      <c r="I23" s="17"/>
      <c r="J23" s="16"/>
      <c r="K23" s="17"/>
      <c r="L23" s="17"/>
      <c r="M23" s="17"/>
      <c r="N23" s="17"/>
      <c r="O23" s="17"/>
      <c r="P23" s="16"/>
      <c r="Q23" s="18"/>
      <c r="R23" s="19" t="str">
        <f t="shared" si="0"/>
        <v>P</v>
      </c>
      <c r="S23" s="20">
        <f>IF(B23=" "," ",IF(SUM(C23:E23)=0," ",IF(R23="N","N",IF(OR(C23=0,D23=0,E23=0),MAX(C23:E23),MEDIAN(C23:E23))+SUM(F23:I23)/86400)))</f>
        <v>0.0003309027777777778</v>
      </c>
      <c r="T23" s="47">
        <f>IF(AND(S23=" ",S24=" ")," ",IF(OR(AND(S23="N",S24="N"),AND(S23="N",S24=" "),AND(S23=" ",S24="N")),"nepl. pokus",IF(OR(S23=0,S24=0),MAX(S23:S24),MIN(S23:S24))))</f>
        <v>0.0003309027777777778</v>
      </c>
      <c r="U23" s="48">
        <f>IF(T23="nepl. pokus",$U$3,T23)</f>
        <v>0.0003309027777777778</v>
      </c>
      <c r="V23" s="64">
        <f>IF(U23=" "," ",RANK(U23,$U$7:$U$66,1))</f>
        <v>9</v>
      </c>
      <c r="W23" s="1">
        <v>9</v>
      </c>
    </row>
    <row r="24" spans="1:23" ht="12.75" customHeight="1" thickBot="1">
      <c r="A24" s="44"/>
      <c r="B24" s="55"/>
      <c r="C24" s="21">
        <v>0.00036539351851851853</v>
      </c>
      <c r="D24" s="22">
        <v>0.0003440972222222222</v>
      </c>
      <c r="E24" s="23"/>
      <c r="F24" s="24"/>
      <c r="G24" s="25"/>
      <c r="H24" s="25"/>
      <c r="I24" s="25"/>
      <c r="J24" s="24"/>
      <c r="K24" s="25"/>
      <c r="L24" s="25"/>
      <c r="M24" s="25"/>
      <c r="N24" s="25"/>
      <c r="O24" s="25"/>
      <c r="P24" s="24"/>
      <c r="Q24" s="26"/>
      <c r="R24" s="27" t="str">
        <f t="shared" si="0"/>
        <v>P</v>
      </c>
      <c r="S24" s="12">
        <f>IF(B23=" "," ",IF(SUM(C24:E24)=0," ",IF(R24="N","N",IF(OR(C24=0,D24=0,E24=0),MAX(C24:E24),MEDIAN(C24:E24))+SUM(F24:I24)/86400)))</f>
        <v>0.00036539351851851853</v>
      </c>
      <c r="T24" s="47"/>
      <c r="U24" s="48"/>
      <c r="V24" s="65"/>
      <c r="W24" s="1">
        <v>9</v>
      </c>
    </row>
    <row r="25" spans="1:23" ht="12.75" customHeight="1">
      <c r="A25" s="51">
        <v>2</v>
      </c>
      <c r="B25" s="45" t="s">
        <v>60</v>
      </c>
      <c r="C25" s="13">
        <v>0.0003350694444444444</v>
      </c>
      <c r="D25" s="14">
        <v>0.0003106481481481481</v>
      </c>
      <c r="E25" s="15"/>
      <c r="F25" s="16"/>
      <c r="G25" s="17"/>
      <c r="H25" s="17"/>
      <c r="I25" s="17"/>
      <c r="J25" s="16"/>
      <c r="K25" s="17"/>
      <c r="L25" s="17"/>
      <c r="M25" s="17"/>
      <c r="N25" s="17"/>
      <c r="O25" s="17"/>
      <c r="P25" s="16"/>
      <c r="Q25" s="18"/>
      <c r="R25" s="19" t="str">
        <f t="shared" si="0"/>
        <v>P</v>
      </c>
      <c r="S25" s="20">
        <f>IF(B25=" "," ",IF(SUM(C25:E25)=0," ",IF(R25="N","N",IF(OR(C25=0,D25=0,E25=0),MAX(C25:E25),MEDIAN(C25:E25))+SUM(F25:I25)/86400)))</f>
        <v>0.0003350694444444444</v>
      </c>
      <c r="T25" s="47">
        <f>IF(AND(S25=" ",S26=" ")," ",IF(OR(AND(S25="N",S26="N"),AND(S25="N",S26=" "),AND(S25=" ",S26="N")),"nepl. pokus",IF(OR(S25=0,S26=0),MAX(S25:S26),MIN(S25:S26))))</f>
        <v>0.0003350694444444444</v>
      </c>
      <c r="U25" s="48">
        <f>IF(T25="nepl. pokus",$U$3,T25)</f>
        <v>0.0003350694444444444</v>
      </c>
      <c r="V25" s="64">
        <f>IF(U25=" "," ",RANK(U25,$U$7:$U$66,1))</f>
        <v>10</v>
      </c>
      <c r="W25" s="1">
        <v>10</v>
      </c>
    </row>
    <row r="26" spans="1:23" ht="12.75" customHeight="1">
      <c r="A26" s="45"/>
      <c r="B26" s="54"/>
      <c r="C26" s="21">
        <v>0.0005334490740740741</v>
      </c>
      <c r="D26" s="22">
        <v>0.0003888888888888889</v>
      </c>
      <c r="E26" s="23"/>
      <c r="F26" s="24"/>
      <c r="G26" s="25"/>
      <c r="H26" s="25"/>
      <c r="I26" s="25"/>
      <c r="J26" s="24"/>
      <c r="K26" s="25"/>
      <c r="L26" s="25"/>
      <c r="M26" s="25"/>
      <c r="N26" s="25"/>
      <c r="O26" s="25"/>
      <c r="P26" s="24"/>
      <c r="Q26" s="26"/>
      <c r="R26" s="27" t="str">
        <f t="shared" si="0"/>
        <v>P</v>
      </c>
      <c r="S26" s="12">
        <f>IF(B25=" "," ",IF(SUM(C26:E26)=0," ",IF(R26="N","N",IF(OR(C26=0,D26=0,E26=0),MAX(C26:E26),MEDIAN(C26:E26))+SUM(F26:I26)/86400)))</f>
        <v>0.0005334490740740741</v>
      </c>
      <c r="T26" s="47"/>
      <c r="U26" s="48"/>
      <c r="V26" s="65"/>
      <c r="W26" s="1">
        <v>10</v>
      </c>
    </row>
    <row r="27" spans="1:23" ht="12.75" customHeight="1">
      <c r="A27" s="44">
        <v>25</v>
      </c>
      <c r="B27" s="52" t="s">
        <v>82</v>
      </c>
      <c r="C27" s="13">
        <v>0.0003371527777777778</v>
      </c>
      <c r="D27" s="14">
        <v>0.0003204861111111111</v>
      </c>
      <c r="E27" s="15"/>
      <c r="F27" s="16"/>
      <c r="G27" s="17"/>
      <c r="H27" s="17"/>
      <c r="I27" s="17"/>
      <c r="J27" s="16"/>
      <c r="K27" s="17"/>
      <c r="L27" s="17"/>
      <c r="M27" s="17"/>
      <c r="N27" s="17"/>
      <c r="O27" s="17"/>
      <c r="P27" s="16"/>
      <c r="Q27" s="18"/>
      <c r="R27" s="19" t="str">
        <f t="shared" si="0"/>
        <v>P</v>
      </c>
      <c r="S27" s="20">
        <f>IF(B27=" "," ",IF(SUM(C27:E27)=0," ",IF(R27="N","N",IF(OR(C27=0,D27=0,E27=0),MAX(C27:E27),MEDIAN(C27:E27))+SUM(F27:I27)/86400)))</f>
        <v>0.0003371527777777778</v>
      </c>
      <c r="T27" s="47">
        <f>IF(AND(S27=" ",S28=" ")," ",IF(OR(AND(S27="N",S28="N"),AND(S27="N",S28=" "),AND(S27=" ",S28="N")),"nepl. pokus",IF(OR(S27=0,S28=0),MAX(S27:S28),MIN(S27:S28))))</f>
        <v>0.0003371527777777778</v>
      </c>
      <c r="U27" s="48">
        <f>IF(T27="nepl. pokus",$U$3,T27)</f>
        <v>0.0003371527777777778</v>
      </c>
      <c r="V27" s="64">
        <f>IF(U27=" "," ",RANK(U27,$U$7:$U$66,1))</f>
        <v>11</v>
      </c>
      <c r="W27" s="1">
        <v>11</v>
      </c>
    </row>
    <row r="28" spans="1:23" ht="12.75" customHeight="1">
      <c r="A28" s="44"/>
      <c r="B28" s="53"/>
      <c r="C28" s="21">
        <v>0.0003881944444444444</v>
      </c>
      <c r="D28" s="22">
        <v>0.0003032407407407407</v>
      </c>
      <c r="E28" s="23"/>
      <c r="F28" s="24"/>
      <c r="G28" s="25"/>
      <c r="H28" s="25"/>
      <c r="I28" s="25"/>
      <c r="J28" s="24"/>
      <c r="K28" s="25"/>
      <c r="L28" s="25"/>
      <c r="M28" s="25"/>
      <c r="N28" s="25"/>
      <c r="O28" s="25"/>
      <c r="P28" s="24"/>
      <c r="Q28" s="26"/>
      <c r="R28" s="27" t="str">
        <f t="shared" si="0"/>
        <v>P</v>
      </c>
      <c r="S28" s="12">
        <f>IF(B27=" "," ",IF(SUM(C28:E28)=0," ",IF(R28="N","N",IF(OR(C28=0,D28=0,E28=0),MAX(C28:E28),MEDIAN(C28:E28))+SUM(F28:I28)/86400)))</f>
        <v>0.0003881944444444444</v>
      </c>
      <c r="T28" s="47"/>
      <c r="U28" s="48"/>
      <c r="V28" s="65"/>
      <c r="W28" s="1">
        <v>11</v>
      </c>
    </row>
    <row r="29" spans="1:23" ht="12.75" customHeight="1">
      <c r="A29" s="44">
        <v>12</v>
      </c>
      <c r="B29" s="45" t="s">
        <v>91</v>
      </c>
      <c r="C29" s="13">
        <v>0.0003337962962962963</v>
      </c>
      <c r="D29" s="14">
        <v>0.00033900462962962964</v>
      </c>
      <c r="E29" s="15"/>
      <c r="F29" s="16"/>
      <c r="G29" s="17"/>
      <c r="H29" s="17"/>
      <c r="I29" s="17"/>
      <c r="J29" s="16"/>
      <c r="K29" s="17"/>
      <c r="L29" s="17"/>
      <c r="M29" s="17"/>
      <c r="N29" s="17"/>
      <c r="O29" s="17"/>
      <c r="P29" s="16"/>
      <c r="Q29" s="18"/>
      <c r="R29" s="19" t="str">
        <f t="shared" si="0"/>
        <v>P</v>
      </c>
      <c r="S29" s="20">
        <f>IF(B29=" "," ",IF(SUM(C29:E29)=0," ",IF(R29="N","N",IF(OR(C29=0,D29=0,E29=0),MAX(C29:E29),MEDIAN(C29:E29))+SUM(F29:I29)/86400)))</f>
        <v>0.00033900462962962964</v>
      </c>
      <c r="T29" s="47">
        <f>IF(AND(S29=" ",S30=" ")," ",IF(OR(AND(S29="N",S30="N"),AND(S29="N",S30=" "),AND(S29=" ",S30="N")),"nepl. pokus",IF(OR(S29=0,S30=0),MAX(S29:S30),MIN(S29:S30))))</f>
        <v>0.00033900462962962964</v>
      </c>
      <c r="U29" s="48">
        <f>IF(T29="nepl. pokus",$U$3,T29)</f>
        <v>0.00033900462962962964</v>
      </c>
      <c r="V29" s="64">
        <f>IF(U29=" "," ",RANK(U29,$U$7:$U$66,1))</f>
        <v>12</v>
      </c>
      <c r="W29" s="1">
        <v>12</v>
      </c>
    </row>
    <row r="30" spans="1:23" ht="12.75" customHeight="1" thickBot="1">
      <c r="A30" s="44"/>
      <c r="B30" s="54"/>
      <c r="C30" s="21">
        <v>999</v>
      </c>
      <c r="D30" s="22"/>
      <c r="E30" s="23"/>
      <c r="F30" s="24"/>
      <c r="G30" s="25"/>
      <c r="H30" s="25"/>
      <c r="I30" s="25"/>
      <c r="J30" s="24"/>
      <c r="K30" s="25"/>
      <c r="L30" s="25"/>
      <c r="M30" s="25"/>
      <c r="N30" s="25"/>
      <c r="O30" s="25"/>
      <c r="P30" s="24"/>
      <c r="Q30" s="26" t="s">
        <v>21</v>
      </c>
      <c r="R30" s="27" t="str">
        <f t="shared" si="0"/>
        <v>N</v>
      </c>
      <c r="S30" s="12" t="str">
        <f>IF(B29=" "," ",IF(SUM(C30:E30)=0," ",IF(R30="N","N",IF(OR(C30=0,D30=0,E30=0),MAX(C30:E30),MEDIAN(C30:E30))+SUM(F30:I30)/86400)))</f>
        <v>N</v>
      </c>
      <c r="T30" s="47"/>
      <c r="U30" s="48"/>
      <c r="V30" s="65"/>
      <c r="W30" s="1">
        <v>12</v>
      </c>
    </row>
    <row r="31" spans="1:23" ht="12.75" customHeight="1">
      <c r="A31" s="51">
        <v>13</v>
      </c>
      <c r="B31" s="52" t="s">
        <v>71</v>
      </c>
      <c r="C31" s="13">
        <v>0.00033020833333333334</v>
      </c>
      <c r="D31" s="14">
        <v>0.0004726851851851852</v>
      </c>
      <c r="E31" s="15"/>
      <c r="F31" s="16"/>
      <c r="G31" s="17"/>
      <c r="H31" s="17"/>
      <c r="I31" s="17"/>
      <c r="J31" s="16"/>
      <c r="K31" s="17"/>
      <c r="L31" s="17"/>
      <c r="M31" s="17"/>
      <c r="N31" s="17"/>
      <c r="O31" s="17"/>
      <c r="P31" s="16"/>
      <c r="Q31" s="18"/>
      <c r="R31" s="19" t="str">
        <f t="shared" si="0"/>
        <v>P</v>
      </c>
      <c r="S31" s="20">
        <f>IF(B31=" "," ",IF(SUM(C31:E31)=0," ",IF(R31="N","N",IF(OR(C31=0,D31=0,E31=0),MAX(C31:E31),MEDIAN(C31:E31))+SUM(F31:I31)/86400)))</f>
        <v>0.0004726851851851852</v>
      </c>
      <c r="T31" s="47">
        <f>IF(AND(S31=" ",S32=" ")," ",IF(OR(AND(S31="N",S32="N"),AND(S31="N",S32=" "),AND(S31=" ",S32="N")),"nepl. pokus",IF(OR(S31=0,S32=0),MAX(S31:S32),MIN(S31:S32))))</f>
        <v>0.00034097222222222216</v>
      </c>
      <c r="U31" s="48">
        <f>IF(T31="nepl. pokus",$U$3,T31)</f>
        <v>0.00034097222222222216</v>
      </c>
      <c r="V31" s="64">
        <f>IF(U31=" "," ",RANK(U31,$U$7:$U$66,1))</f>
        <v>13</v>
      </c>
      <c r="W31" s="1">
        <v>13</v>
      </c>
    </row>
    <row r="32" spans="1:23" ht="12.75" customHeight="1">
      <c r="A32" s="45"/>
      <c r="B32" s="53"/>
      <c r="C32" s="21">
        <v>0.00033634259259259256</v>
      </c>
      <c r="D32" s="22">
        <v>0.00034097222222222216</v>
      </c>
      <c r="E32" s="23"/>
      <c r="F32" s="24"/>
      <c r="G32" s="25"/>
      <c r="H32" s="25"/>
      <c r="I32" s="25"/>
      <c r="J32" s="24"/>
      <c r="K32" s="25"/>
      <c r="L32" s="25"/>
      <c r="M32" s="25"/>
      <c r="N32" s="25"/>
      <c r="O32" s="25"/>
      <c r="P32" s="24"/>
      <c r="Q32" s="26"/>
      <c r="R32" s="27" t="str">
        <f t="shared" si="0"/>
        <v>P</v>
      </c>
      <c r="S32" s="12">
        <f>IF(B31=" "," ",IF(SUM(C32:E32)=0," ",IF(R32="N","N",IF(OR(C32=0,D32=0,E32=0),MAX(C32:E32),MEDIAN(C32:E32))+SUM(F32:I32)/86400)))</f>
        <v>0.00034097222222222216</v>
      </c>
      <c r="T32" s="47"/>
      <c r="U32" s="48"/>
      <c r="V32" s="65"/>
      <c r="W32" s="1">
        <v>13</v>
      </c>
    </row>
    <row r="33" spans="1:23" ht="12.75" customHeight="1">
      <c r="A33" s="44">
        <v>16</v>
      </c>
      <c r="B33" s="45" t="s">
        <v>34</v>
      </c>
      <c r="C33" s="13">
        <v>0.0003415509259259259</v>
      </c>
      <c r="D33" s="14">
        <v>0.0003320601851851852</v>
      </c>
      <c r="E33" s="15"/>
      <c r="F33" s="16"/>
      <c r="G33" s="17"/>
      <c r="H33" s="17"/>
      <c r="I33" s="17"/>
      <c r="J33" s="16"/>
      <c r="K33" s="17"/>
      <c r="L33" s="17"/>
      <c r="M33" s="17"/>
      <c r="N33" s="17"/>
      <c r="O33" s="17"/>
      <c r="P33" s="16"/>
      <c r="Q33" s="18"/>
      <c r="R33" s="19" t="str">
        <f t="shared" si="0"/>
        <v>P</v>
      </c>
      <c r="S33" s="20">
        <f>IF(B33=" "," ",IF(SUM(C33:E33)=0," ",IF(R33="N","N",IF(OR(C33=0,D33=0,E33=0),MAX(C33:E33),MEDIAN(C33:E33))+SUM(F33:I33)/86400)))</f>
        <v>0.0003415509259259259</v>
      </c>
      <c r="T33" s="47">
        <f>IF(AND(S33=" ",S34=" ")," ",IF(OR(AND(S33="N",S34="N"),AND(S33="N",S34=" "),AND(S33=" ",S34="N")),"nepl. pokus",IF(OR(S33=0,S34=0),MAX(S33:S34),MIN(S33:S34))))</f>
        <v>0.0003415509259259259</v>
      </c>
      <c r="U33" s="48">
        <f>IF(T33="nepl. pokus",$U$3,T33)</f>
        <v>0.0003415509259259259</v>
      </c>
      <c r="V33" s="64">
        <f>IF(U33=" "," ",RANK(U33,$U$7:$U$66,1))</f>
        <v>14</v>
      </c>
      <c r="W33" s="1">
        <v>14</v>
      </c>
    </row>
    <row r="34" spans="1:23" ht="12.75" customHeight="1" thickBot="1">
      <c r="A34" s="44"/>
      <c r="B34" s="46"/>
      <c r="C34" s="21">
        <v>0.00033240740740740735</v>
      </c>
      <c r="D34" s="22">
        <v>0.0003417824074074074</v>
      </c>
      <c r="E34" s="23"/>
      <c r="F34" s="24"/>
      <c r="G34" s="25"/>
      <c r="H34" s="25"/>
      <c r="I34" s="25"/>
      <c r="J34" s="24"/>
      <c r="K34" s="25"/>
      <c r="L34" s="25"/>
      <c r="M34" s="25"/>
      <c r="N34" s="25"/>
      <c r="O34" s="25"/>
      <c r="P34" s="24"/>
      <c r="Q34" s="26"/>
      <c r="R34" s="27" t="str">
        <f t="shared" si="0"/>
        <v>P</v>
      </c>
      <c r="S34" s="12">
        <f>IF(B33=" "," ",IF(SUM(C34:E34)=0," ",IF(R34="N","N",IF(OR(C34=0,D34=0,E34=0),MAX(C34:E34),MEDIAN(C34:E34))+SUM(F34:I34)/86400)))</f>
        <v>0.0003417824074074074</v>
      </c>
      <c r="T34" s="47"/>
      <c r="U34" s="48"/>
      <c r="V34" s="65"/>
      <c r="W34" s="1">
        <v>14</v>
      </c>
    </row>
    <row r="35" spans="1:23" ht="12.75" customHeight="1">
      <c r="A35" s="44">
        <v>20</v>
      </c>
      <c r="B35" s="45" t="s">
        <v>77</v>
      </c>
      <c r="C35" s="13">
        <v>0.0003428240740740741</v>
      </c>
      <c r="D35" s="14">
        <v>0.0003408564814814815</v>
      </c>
      <c r="E35" s="15"/>
      <c r="F35" s="16"/>
      <c r="G35" s="17"/>
      <c r="H35" s="17"/>
      <c r="I35" s="17"/>
      <c r="J35" s="16"/>
      <c r="K35" s="17"/>
      <c r="L35" s="17"/>
      <c r="M35" s="17"/>
      <c r="N35" s="17"/>
      <c r="O35" s="17"/>
      <c r="P35" s="16"/>
      <c r="Q35" s="18"/>
      <c r="R35" s="19" t="str">
        <f t="shared" si="0"/>
        <v>P</v>
      </c>
      <c r="S35" s="20">
        <f>IF(B35=" "," ",IF(SUM(C35:E35)=0," ",IF(R35="N","N",IF(OR(C35=0,D35=0,E35=0),MAX(C35:E35),MEDIAN(C35:E35))+SUM(F35:I35)/86400)))</f>
        <v>0.0003428240740740741</v>
      </c>
      <c r="T35" s="47">
        <f>IF(AND(S35=" ",S36=" ")," ",IF(OR(AND(S35="N",S36="N"),AND(S35="N",S36=" "),AND(S35=" ",S36="N")),"nepl. pokus",IF(OR(S35=0,S36=0),MAX(S35:S36),MIN(S35:S36))))</f>
        <v>0.0003428240740740741</v>
      </c>
      <c r="U35" s="48">
        <f>IF(T35="nepl. pokus",$U$3,T35)</f>
        <v>0.0003428240740740741</v>
      </c>
      <c r="V35" s="64">
        <f>IF(U35=" "," ",RANK(U35,$U$7:$U$66,1))</f>
        <v>15</v>
      </c>
      <c r="W35" s="1">
        <v>15</v>
      </c>
    </row>
    <row r="36" spans="1:23" ht="12.75" customHeight="1" thickBot="1">
      <c r="A36" s="44"/>
      <c r="B36" s="54"/>
      <c r="C36" s="21">
        <v>0.0004173611111111112</v>
      </c>
      <c r="D36" s="22">
        <v>0.00040550925925925927</v>
      </c>
      <c r="E36" s="23"/>
      <c r="F36" s="24"/>
      <c r="G36" s="25"/>
      <c r="H36" s="25"/>
      <c r="I36" s="25"/>
      <c r="J36" s="24"/>
      <c r="K36" s="25"/>
      <c r="L36" s="25"/>
      <c r="M36" s="25"/>
      <c r="N36" s="25"/>
      <c r="O36" s="25"/>
      <c r="P36" s="24"/>
      <c r="Q36" s="26"/>
      <c r="R36" s="27" t="str">
        <f t="shared" si="0"/>
        <v>P</v>
      </c>
      <c r="S36" s="12">
        <f>IF(B35=" "," ",IF(SUM(C36:E36)=0," ",IF(R36="N","N",IF(OR(C36=0,D36=0,E36=0),MAX(C36:E36),MEDIAN(C36:E36))+SUM(F36:I36)/86400)))</f>
        <v>0.0004173611111111112</v>
      </c>
      <c r="T36" s="47"/>
      <c r="U36" s="48"/>
      <c r="V36" s="65"/>
      <c r="W36" s="1">
        <v>15</v>
      </c>
    </row>
    <row r="37" spans="1:23" ht="12.75" customHeight="1">
      <c r="A37" s="51">
        <v>5</v>
      </c>
      <c r="B37" s="52" t="s">
        <v>63</v>
      </c>
      <c r="C37" s="13">
        <v>0.00036261574074074077</v>
      </c>
      <c r="D37" s="14">
        <v>0.0003380787037037037</v>
      </c>
      <c r="E37" s="15"/>
      <c r="F37" s="16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8"/>
      <c r="R37" s="19" t="str">
        <f t="shared" si="0"/>
        <v>P</v>
      </c>
      <c r="S37" s="20">
        <f>IF(B37=" "," ",IF(SUM(C37:E37)=0," ",IF(R37="N","N",IF(OR(C37=0,D37=0,E37=0),MAX(C37:E37),MEDIAN(C37:E37))+SUM(F37:I37)/86400)))</f>
        <v>0.00036261574074074077</v>
      </c>
      <c r="T37" s="47">
        <f>IF(AND(S37=" ",S38=" ")," ",IF(OR(AND(S37="N",S38="N"),AND(S37="N",S38=" "),AND(S37=" ",S38="N")),"nepl. pokus",IF(OR(S37=0,S38=0),MAX(S37:S38),MIN(S37:S38))))</f>
        <v>0.00034930555555555556</v>
      </c>
      <c r="U37" s="48">
        <f>IF(T37="nepl. pokus",$U$3,T37)</f>
        <v>0.00034930555555555556</v>
      </c>
      <c r="V37" s="64">
        <f>IF(U37=" "," ",RANK(U37,$U$7:$U$66,1))</f>
        <v>16</v>
      </c>
      <c r="W37" s="1">
        <v>16</v>
      </c>
    </row>
    <row r="38" spans="1:23" ht="12.75" customHeight="1" thickBot="1">
      <c r="A38" s="45"/>
      <c r="B38" s="63"/>
      <c r="C38" s="21">
        <v>0.00034930555555555556</v>
      </c>
      <c r="D38" s="22">
        <v>0.0003251157407407408</v>
      </c>
      <c r="E38" s="23"/>
      <c r="F38" s="24"/>
      <c r="G38" s="25"/>
      <c r="H38" s="25"/>
      <c r="I38" s="25"/>
      <c r="J38" s="24"/>
      <c r="K38" s="25"/>
      <c r="L38" s="25"/>
      <c r="M38" s="25"/>
      <c r="N38" s="25"/>
      <c r="O38" s="25"/>
      <c r="P38" s="24"/>
      <c r="Q38" s="26"/>
      <c r="R38" s="27" t="str">
        <f t="shared" si="0"/>
        <v>P</v>
      </c>
      <c r="S38" s="12">
        <f>IF(B37=" "," ",IF(SUM(C38:E38)=0," ",IF(R38="N","N",IF(OR(C38=0,D38=0,E38=0),MAX(C38:E38),MEDIAN(C38:E38))+SUM(F38:I38)/86400)))</f>
        <v>0.00034930555555555556</v>
      </c>
      <c r="T38" s="47"/>
      <c r="U38" s="48"/>
      <c r="V38" s="65"/>
      <c r="W38" s="1">
        <v>16</v>
      </c>
    </row>
    <row r="39" spans="1:23" ht="12.75" customHeight="1">
      <c r="A39" s="44">
        <v>8</v>
      </c>
      <c r="B39" s="45" t="s">
        <v>66</v>
      </c>
      <c r="C39" s="13">
        <v>0.00033900462962962964</v>
      </c>
      <c r="D39" s="14">
        <v>0.00036030092592592597</v>
      </c>
      <c r="E39" s="15"/>
      <c r="F39" s="16"/>
      <c r="G39" s="17"/>
      <c r="H39" s="17"/>
      <c r="I39" s="17"/>
      <c r="J39" s="16"/>
      <c r="K39" s="17"/>
      <c r="L39" s="17"/>
      <c r="M39" s="17"/>
      <c r="N39" s="17"/>
      <c r="O39" s="17"/>
      <c r="P39" s="16"/>
      <c r="Q39" s="18"/>
      <c r="R39" s="19" t="str">
        <f aca="true" t="shared" si="1" ref="R39:R70">IF(SUM(C39:E39)=0," ",IF(OR(F39="N",G39="N",H39="N",I39="N",J39="N",K39="N",L39="N",M39="N",N39="N",O39="N",P39="N",Q39="N"),"N","P"))</f>
        <v>P</v>
      </c>
      <c r="S39" s="20">
        <f>IF(B39=" "," ",IF(SUM(C39:E39)=0," ",IF(R39="N","N",IF(OR(C39=0,D39=0,E39=0),MAX(C39:E39),MEDIAN(C39:E39))+SUM(F39:I39)/86400)))</f>
        <v>0.00036030092592592597</v>
      </c>
      <c r="T39" s="47">
        <f>IF(AND(S39=" ",S40=" ")," ",IF(OR(AND(S39="N",S40="N"),AND(S39="N",S40=" "),AND(S39=" ",S40="N")),"nepl. pokus",IF(OR(S39=0,S40=0),MAX(S39:S40),MIN(S39:S40))))</f>
        <v>0.0003496527777777778</v>
      </c>
      <c r="U39" s="48">
        <f>IF(T39="nepl. pokus",$U$3,T39)</f>
        <v>0.0003496527777777778</v>
      </c>
      <c r="V39" s="64">
        <f>IF(U39=" "," ",RANK(U39,$U$7:$U$66,1))</f>
        <v>17</v>
      </c>
      <c r="W39" s="1">
        <v>17</v>
      </c>
    </row>
    <row r="40" spans="1:23" ht="12.75" customHeight="1">
      <c r="A40" s="44"/>
      <c r="B40" s="54"/>
      <c r="C40" s="21">
        <v>0.0003496527777777778</v>
      </c>
      <c r="D40" s="22">
        <v>0.0003403935185185185</v>
      </c>
      <c r="E40" s="23"/>
      <c r="F40" s="24"/>
      <c r="G40" s="25"/>
      <c r="H40" s="25"/>
      <c r="I40" s="25"/>
      <c r="J40" s="24"/>
      <c r="K40" s="25"/>
      <c r="L40" s="25"/>
      <c r="M40" s="25"/>
      <c r="N40" s="25"/>
      <c r="O40" s="25"/>
      <c r="P40" s="24"/>
      <c r="Q40" s="26"/>
      <c r="R40" s="27" t="str">
        <f t="shared" si="1"/>
        <v>P</v>
      </c>
      <c r="S40" s="12">
        <f>IF(B39=" "," ",IF(SUM(C40:E40)=0," ",IF(R40="N","N",IF(OR(C40=0,D40=0,E40=0),MAX(C40:E40),MEDIAN(C40:E40))+SUM(F40:I40)/86400)))</f>
        <v>0.0003496527777777778</v>
      </c>
      <c r="T40" s="47"/>
      <c r="U40" s="48"/>
      <c r="V40" s="65"/>
      <c r="W40" s="1">
        <v>17</v>
      </c>
    </row>
    <row r="41" spans="1:23" ht="12.75" customHeight="1">
      <c r="A41" s="44">
        <v>9</v>
      </c>
      <c r="B41" s="52" t="s">
        <v>67</v>
      </c>
      <c r="C41" s="13">
        <v>0.00037141203703703707</v>
      </c>
      <c r="D41" s="14">
        <v>0.00043622685185185187</v>
      </c>
      <c r="E41" s="15"/>
      <c r="F41" s="16"/>
      <c r="G41" s="17"/>
      <c r="H41" s="17"/>
      <c r="I41" s="17"/>
      <c r="J41" s="16"/>
      <c r="K41" s="17"/>
      <c r="L41" s="17"/>
      <c r="M41" s="17"/>
      <c r="N41" s="17"/>
      <c r="O41" s="17"/>
      <c r="P41" s="16"/>
      <c r="Q41" s="18"/>
      <c r="R41" s="19" t="str">
        <f t="shared" si="1"/>
        <v>P</v>
      </c>
      <c r="S41" s="20">
        <f>IF(B41=" "," ",IF(SUM(C41:E41)=0," ",IF(R41="N","N",IF(OR(C41=0,D41=0,E41=0),MAX(C41:E41),MEDIAN(C41:E41))+SUM(F41:I41)/86400)))</f>
        <v>0.00043622685185185187</v>
      </c>
      <c r="T41" s="47">
        <f>IF(AND(S41=" ",S42=" ")," ",IF(OR(AND(S41="N",S42="N"),AND(S41="N",S42=" "),AND(S41=" ",S42="N")),"nepl. pokus",IF(OR(S41=0,S42=0),MAX(S41:S42),MIN(S41:S42))))</f>
        <v>0.00035324074074074077</v>
      </c>
      <c r="U41" s="48">
        <f>IF(T41="nepl. pokus",$U$3,T41)</f>
        <v>0.00035324074074074077</v>
      </c>
      <c r="V41" s="64">
        <f>IF(U41=" "," ",RANK(U41,$U$7:$U$66,1))</f>
        <v>18</v>
      </c>
      <c r="W41" s="1">
        <v>18</v>
      </c>
    </row>
    <row r="42" spans="1:23" ht="12.75" customHeight="1" thickBot="1">
      <c r="A42" s="44"/>
      <c r="B42" s="63"/>
      <c r="C42" s="21">
        <v>0.0003528935185185185</v>
      </c>
      <c r="D42" s="22">
        <v>0.00035324074074074077</v>
      </c>
      <c r="E42" s="23"/>
      <c r="F42" s="24"/>
      <c r="G42" s="25"/>
      <c r="H42" s="25"/>
      <c r="I42" s="25"/>
      <c r="J42" s="24"/>
      <c r="K42" s="25"/>
      <c r="L42" s="25"/>
      <c r="M42" s="25"/>
      <c r="N42" s="25"/>
      <c r="O42" s="25"/>
      <c r="P42" s="24"/>
      <c r="Q42" s="26"/>
      <c r="R42" s="27" t="str">
        <f t="shared" si="1"/>
        <v>P</v>
      </c>
      <c r="S42" s="12">
        <f>IF(B41=" "," ",IF(SUM(C42:E42)=0," ",IF(R42="N","N",IF(OR(C42=0,D42=0,E42=0),MAX(C42:E42),MEDIAN(C42:E42))+SUM(F42:I42)/86400)))</f>
        <v>0.00035324074074074077</v>
      </c>
      <c r="T42" s="47"/>
      <c r="U42" s="48"/>
      <c r="V42" s="65"/>
      <c r="W42" s="1">
        <v>18</v>
      </c>
    </row>
    <row r="43" spans="1:23" ht="12.75" customHeight="1">
      <c r="A43" s="51">
        <v>21</v>
      </c>
      <c r="B43" s="52" t="s">
        <v>78</v>
      </c>
      <c r="C43" s="13">
        <v>0.0003870370370370371</v>
      </c>
      <c r="D43" s="14">
        <v>0.0003824074074074074</v>
      </c>
      <c r="E43" s="15"/>
      <c r="F43" s="16"/>
      <c r="G43" s="17"/>
      <c r="H43" s="17"/>
      <c r="I43" s="17"/>
      <c r="J43" s="16"/>
      <c r="K43" s="17"/>
      <c r="L43" s="17"/>
      <c r="M43" s="17"/>
      <c r="N43" s="17"/>
      <c r="O43" s="17"/>
      <c r="P43" s="16"/>
      <c r="Q43" s="18"/>
      <c r="R43" s="19" t="str">
        <f t="shared" si="1"/>
        <v>P</v>
      </c>
      <c r="S43" s="20">
        <f>IF(B43=" "," ",IF(SUM(C43:E43)=0," ",IF(R43="N","N",IF(OR(C43=0,D43=0,E43=0),MAX(C43:E43),MEDIAN(C43:E43))+SUM(F43:I43)/86400)))</f>
        <v>0.0003870370370370371</v>
      </c>
      <c r="T43" s="47">
        <f>IF(AND(S43=" ",S44=" ")," ",IF(OR(AND(S43="N",S44="N"),AND(S43="N",S44=" "),AND(S43=" ",S44="N")),"nepl. pokus",IF(OR(S43=0,S44=0),MAX(S43:S44),MIN(S43:S44))))</f>
        <v>0.0003565972222222222</v>
      </c>
      <c r="U43" s="48">
        <f>IF(T43="nepl. pokus",$U$3,T43)</f>
        <v>0.0003565972222222222</v>
      </c>
      <c r="V43" s="64">
        <f>IF(U43=" "," ",RANK(U43,$U$7:$U$66,1))</f>
        <v>19</v>
      </c>
      <c r="W43" s="1">
        <v>19</v>
      </c>
    </row>
    <row r="44" spans="1:23" ht="12.75" customHeight="1">
      <c r="A44" s="45"/>
      <c r="B44" s="53"/>
      <c r="C44" s="21">
        <v>0.0003540509259259259</v>
      </c>
      <c r="D44" s="22">
        <v>0.0003565972222222222</v>
      </c>
      <c r="E44" s="23"/>
      <c r="F44" s="24"/>
      <c r="G44" s="25"/>
      <c r="H44" s="25"/>
      <c r="I44" s="25"/>
      <c r="J44" s="24"/>
      <c r="K44" s="25"/>
      <c r="L44" s="25"/>
      <c r="M44" s="25"/>
      <c r="N44" s="25"/>
      <c r="O44" s="25"/>
      <c r="P44" s="24"/>
      <c r="Q44" s="26"/>
      <c r="R44" s="27" t="str">
        <f t="shared" si="1"/>
        <v>P</v>
      </c>
      <c r="S44" s="12">
        <f>IF(B43=" "," ",IF(SUM(C44:E44)=0," ",IF(R44="N","N",IF(OR(C44=0,D44=0,E44=0),MAX(C44:E44),MEDIAN(C44:E44))+SUM(F44:I44)/86400)))</f>
        <v>0.0003565972222222222</v>
      </c>
      <c r="T44" s="47"/>
      <c r="U44" s="48"/>
      <c r="V44" s="65"/>
      <c r="W44" s="1">
        <v>19</v>
      </c>
    </row>
    <row r="45" spans="1:23" ht="12.75" customHeight="1">
      <c r="A45" s="44">
        <v>14</v>
      </c>
      <c r="B45" s="45" t="s">
        <v>72</v>
      </c>
      <c r="C45" s="13">
        <v>0.00035833333333333333</v>
      </c>
      <c r="D45" s="14">
        <v>0.0003450231481481481</v>
      </c>
      <c r="E45" s="15"/>
      <c r="F45" s="16"/>
      <c r="G45" s="17"/>
      <c r="H45" s="17"/>
      <c r="I45" s="17"/>
      <c r="J45" s="16"/>
      <c r="K45" s="17"/>
      <c r="L45" s="17"/>
      <c r="M45" s="17"/>
      <c r="N45" s="17"/>
      <c r="O45" s="17"/>
      <c r="P45" s="16"/>
      <c r="Q45" s="18"/>
      <c r="R45" s="19" t="str">
        <f t="shared" si="1"/>
        <v>P</v>
      </c>
      <c r="S45" s="20">
        <f>IF(B45=" "," ",IF(SUM(C45:E45)=0," ",IF(R45="N","N",IF(OR(C45=0,D45=0,E45=0),MAX(C45:E45),MEDIAN(C45:E45))+SUM(F45:I45)/86400)))</f>
        <v>0.00035833333333333333</v>
      </c>
      <c r="T45" s="47">
        <f>IF(AND(S45=" ",S46=" ")," ",IF(OR(AND(S45="N",S46="N"),AND(S45="N",S46=" "),AND(S45=" ",S46="N")),"nepl. pokus",IF(OR(S45=0,S46=0),MAX(S45:S46),MIN(S45:S46))))</f>
        <v>0.00035833333333333333</v>
      </c>
      <c r="U45" s="48">
        <f>IF(T45="nepl. pokus",$U$3,T45)</f>
        <v>0.00035833333333333333</v>
      </c>
      <c r="V45" s="64">
        <f>IF(U45=" "," ",RANK(U45,$U$7:$U$66,1))</f>
        <v>20</v>
      </c>
      <c r="W45" s="1">
        <v>20</v>
      </c>
    </row>
    <row r="46" spans="1:23" ht="12.75" customHeight="1" thickBot="1">
      <c r="A46" s="44"/>
      <c r="B46" s="46"/>
      <c r="C46" s="21">
        <v>0.00044050925925925936</v>
      </c>
      <c r="D46" s="22">
        <v>0.00029733796296296295</v>
      </c>
      <c r="E46" s="23"/>
      <c r="F46" s="24"/>
      <c r="G46" s="25"/>
      <c r="H46" s="25"/>
      <c r="I46" s="25"/>
      <c r="J46" s="24"/>
      <c r="K46" s="25"/>
      <c r="L46" s="25"/>
      <c r="M46" s="25"/>
      <c r="N46" s="25"/>
      <c r="O46" s="25"/>
      <c r="P46" s="24"/>
      <c r="Q46" s="26"/>
      <c r="R46" s="27" t="str">
        <f t="shared" si="1"/>
        <v>P</v>
      </c>
      <c r="S46" s="12">
        <f>IF(B45=" "," ",IF(SUM(C46:E46)=0," ",IF(R46="N","N",IF(OR(C46=0,D46=0,E46=0),MAX(C46:E46),MEDIAN(C46:E46))+SUM(F46:I46)/86400)))</f>
        <v>0.00044050925925925936</v>
      </c>
      <c r="T46" s="47"/>
      <c r="U46" s="48"/>
      <c r="V46" s="65"/>
      <c r="W46" s="1">
        <v>20</v>
      </c>
    </row>
    <row r="47" spans="1:23" ht="12.75" customHeight="1">
      <c r="A47" s="44">
        <v>24</v>
      </c>
      <c r="B47" s="45" t="s">
        <v>81</v>
      </c>
      <c r="C47" s="13">
        <v>0.00036875</v>
      </c>
      <c r="D47" s="14">
        <v>0.0003741898148148148</v>
      </c>
      <c r="E47" s="15"/>
      <c r="F47" s="16"/>
      <c r="G47" s="17"/>
      <c r="H47" s="17"/>
      <c r="I47" s="17"/>
      <c r="J47" s="16"/>
      <c r="K47" s="17"/>
      <c r="L47" s="17"/>
      <c r="M47" s="17"/>
      <c r="N47" s="17"/>
      <c r="O47" s="17"/>
      <c r="P47" s="16"/>
      <c r="Q47" s="18"/>
      <c r="R47" s="19" t="str">
        <f t="shared" si="1"/>
        <v>P</v>
      </c>
      <c r="S47" s="20">
        <f>IF(B47=" "," ",IF(SUM(C47:E47)=0," ",IF(R47="N","N",IF(OR(C47=0,D47=0,E47=0),MAX(C47:E47),MEDIAN(C47:E47))+SUM(F47:I47)/86400)))</f>
        <v>0.0003741898148148148</v>
      </c>
      <c r="T47" s="47">
        <f>IF(AND(S47=" ",S48=" ")," ",IF(OR(AND(S47="N",S48="N"),AND(S47="N",S48=" "),AND(S47=" ",S48="N")),"nepl. pokus",IF(OR(S47=0,S48=0),MAX(S47:S48),MIN(S47:S48))))</f>
        <v>0.00036145833333333326</v>
      </c>
      <c r="U47" s="48">
        <f>IF(T47="nepl. pokus",$U$3,T47)</f>
        <v>0.00036145833333333326</v>
      </c>
      <c r="V47" s="64">
        <f>IF(U47=" "," ",RANK(U47,$U$7:$U$66,1))</f>
        <v>21</v>
      </c>
      <c r="W47" s="1">
        <v>21</v>
      </c>
    </row>
    <row r="48" spans="1:23" ht="12.75" customHeight="1" thickBot="1">
      <c r="A48" s="44"/>
      <c r="B48" s="54"/>
      <c r="C48" s="21">
        <v>0.00030659722222222216</v>
      </c>
      <c r="D48" s="22">
        <v>0.00036145833333333326</v>
      </c>
      <c r="E48" s="23"/>
      <c r="F48" s="24"/>
      <c r="G48" s="25"/>
      <c r="H48" s="25"/>
      <c r="I48" s="25"/>
      <c r="J48" s="24"/>
      <c r="K48" s="25"/>
      <c r="L48" s="25"/>
      <c r="M48" s="25"/>
      <c r="N48" s="25"/>
      <c r="O48" s="25"/>
      <c r="P48" s="24"/>
      <c r="Q48" s="26"/>
      <c r="R48" s="27" t="str">
        <f t="shared" si="1"/>
        <v>P</v>
      </c>
      <c r="S48" s="12">
        <f>IF(B47=" "," ",IF(SUM(C48:E48)=0," ",IF(R48="N","N",IF(OR(C48=0,D48=0,E48=0),MAX(C48:E48),MEDIAN(C48:E48))+SUM(F48:I48)/86400)))</f>
        <v>0.00036145833333333326</v>
      </c>
      <c r="T48" s="47"/>
      <c r="U48" s="48"/>
      <c r="V48" s="65"/>
      <c r="W48" s="1">
        <v>21</v>
      </c>
    </row>
    <row r="49" spans="1:23" ht="12.75" customHeight="1">
      <c r="A49" s="51">
        <v>18</v>
      </c>
      <c r="B49" s="45" t="s">
        <v>75</v>
      </c>
      <c r="C49" s="13">
        <v>0.0004431712962962963</v>
      </c>
      <c r="D49" s="14">
        <v>0.00038229166666666663</v>
      </c>
      <c r="E49" s="15"/>
      <c r="F49" s="16"/>
      <c r="G49" s="17"/>
      <c r="H49" s="17"/>
      <c r="I49" s="17"/>
      <c r="J49" s="16"/>
      <c r="K49" s="17"/>
      <c r="L49" s="17"/>
      <c r="M49" s="17"/>
      <c r="N49" s="17"/>
      <c r="O49" s="17"/>
      <c r="P49" s="16"/>
      <c r="Q49" s="18"/>
      <c r="R49" s="19" t="str">
        <f t="shared" si="1"/>
        <v>P</v>
      </c>
      <c r="S49" s="20">
        <f>IF(B49=" "," ",IF(SUM(C49:E49)=0," ",IF(R49="N","N",IF(OR(C49=0,D49=0,E49=0),MAX(C49:E49),MEDIAN(C49:E49))+SUM(F49:I49)/86400)))</f>
        <v>0.0004431712962962963</v>
      </c>
      <c r="T49" s="47">
        <f>IF(AND(S49=" ",S50=" ")," ",IF(OR(AND(S49="N",S50="N"),AND(S49="N",S50=" "),AND(S49=" ",S50="N")),"nepl. pokus",IF(OR(S49=0,S50=0),MAX(S49:S50),MIN(S49:S50))))</f>
        <v>0.00036597222222222223</v>
      </c>
      <c r="U49" s="48">
        <f>IF(T49="nepl. pokus",$U$3,T49)</f>
        <v>0.00036597222222222223</v>
      </c>
      <c r="V49" s="64">
        <f>IF(U49=" "," ",RANK(U49,$U$7:$U$66,1))</f>
        <v>22</v>
      </c>
      <c r="W49" s="1">
        <v>22</v>
      </c>
    </row>
    <row r="50" spans="1:23" ht="12.75" customHeight="1" thickBot="1">
      <c r="A50" s="45"/>
      <c r="B50" s="46"/>
      <c r="C50" s="21">
        <v>0.00036597222222222223</v>
      </c>
      <c r="D50" s="22">
        <v>0.0002945601851851852</v>
      </c>
      <c r="E50" s="23"/>
      <c r="F50" s="24"/>
      <c r="G50" s="25"/>
      <c r="H50" s="25"/>
      <c r="I50" s="25"/>
      <c r="J50" s="24"/>
      <c r="K50" s="25"/>
      <c r="L50" s="25"/>
      <c r="M50" s="25"/>
      <c r="N50" s="25"/>
      <c r="O50" s="25"/>
      <c r="P50" s="24"/>
      <c r="Q50" s="26"/>
      <c r="R50" s="27" t="str">
        <f t="shared" si="1"/>
        <v>P</v>
      </c>
      <c r="S50" s="12">
        <f>IF(B49=" "," ",IF(SUM(C50:E50)=0," ",IF(R50="N","N",IF(OR(C50=0,D50=0,E50=0),MAX(C50:E50),MEDIAN(C50:E50))+SUM(F50:I50)/86400)))</f>
        <v>0.00036597222222222223</v>
      </c>
      <c r="T50" s="47"/>
      <c r="U50" s="48"/>
      <c r="V50" s="65"/>
      <c r="W50" s="1">
        <v>22</v>
      </c>
    </row>
    <row r="51" spans="1:23" ht="12.75" customHeight="1">
      <c r="A51" s="44">
        <v>11</v>
      </c>
      <c r="B51" s="52" t="s">
        <v>69</v>
      </c>
      <c r="C51" s="13">
        <v>999</v>
      </c>
      <c r="D51" s="14"/>
      <c r="E51" s="15"/>
      <c r="F51" s="16"/>
      <c r="G51" s="17"/>
      <c r="H51" s="17"/>
      <c r="I51" s="17"/>
      <c r="J51" s="16"/>
      <c r="K51" s="17"/>
      <c r="L51" s="17"/>
      <c r="M51" s="17"/>
      <c r="N51" s="17"/>
      <c r="O51" s="17"/>
      <c r="P51" s="16"/>
      <c r="Q51" s="18" t="s">
        <v>21</v>
      </c>
      <c r="R51" s="19" t="str">
        <f t="shared" si="1"/>
        <v>N</v>
      </c>
      <c r="S51" s="20" t="str">
        <f>IF(B51=" "," ",IF(SUM(C51:E51)=0," ",IF(R51="N","N",IF(OR(C51=0,D51=0,E51=0),MAX(C51:E51),MEDIAN(C51:E51))+SUM(F51:I51)/86400)))</f>
        <v>N</v>
      </c>
      <c r="T51" s="47">
        <f>IF(AND(S51=" ",S52=" ")," ",IF(OR(AND(S51="N",S52="N"),AND(S51="N",S52=" "),AND(S51=" ",S52="N")),"nepl. pokus",IF(OR(S51=0,S52=0),MAX(S51:S52),MIN(S51:S52))))</f>
        <v>0.0003731481481481481</v>
      </c>
      <c r="U51" s="48">
        <f>IF(T51="nepl. pokus",$U$3,T51)</f>
        <v>0.0003731481481481481</v>
      </c>
      <c r="V51" s="64">
        <f>IF(U51=" "," ",RANK(U51,$U$7:$U$66,1))</f>
        <v>23</v>
      </c>
      <c r="W51" s="1">
        <v>23</v>
      </c>
    </row>
    <row r="52" spans="1:23" ht="12.75" customHeight="1">
      <c r="A52" s="44"/>
      <c r="B52" s="53"/>
      <c r="C52" s="21">
        <v>0.00034490740740740743</v>
      </c>
      <c r="D52" s="22">
        <v>0.0003731481481481481</v>
      </c>
      <c r="E52" s="23"/>
      <c r="F52" s="24"/>
      <c r="G52" s="25"/>
      <c r="H52" s="25"/>
      <c r="I52" s="25"/>
      <c r="J52" s="24"/>
      <c r="K52" s="25"/>
      <c r="L52" s="25"/>
      <c r="M52" s="25"/>
      <c r="N52" s="25"/>
      <c r="O52" s="25"/>
      <c r="P52" s="24"/>
      <c r="Q52" s="26"/>
      <c r="R52" s="27" t="str">
        <f t="shared" si="1"/>
        <v>P</v>
      </c>
      <c r="S52" s="12">
        <f>IF(B51=" "," ",IF(SUM(C52:E52)=0," ",IF(R52="N","N",IF(OR(C52=0,D52=0,E52=0),MAX(C52:E52),MEDIAN(C52:E52))+SUM(F52:I52)/86400)))</f>
        <v>0.0003731481481481481</v>
      </c>
      <c r="T52" s="47"/>
      <c r="U52" s="48"/>
      <c r="V52" s="65"/>
      <c r="W52" s="1">
        <v>23</v>
      </c>
    </row>
    <row r="53" spans="1:23" ht="12.75" customHeight="1">
      <c r="A53" s="44">
        <v>4</v>
      </c>
      <c r="B53" s="45" t="s">
        <v>62</v>
      </c>
      <c r="C53" s="13">
        <v>0.0003755787037037037</v>
      </c>
      <c r="D53" s="14">
        <v>0.0005383101851851852</v>
      </c>
      <c r="E53" s="15"/>
      <c r="F53" s="16"/>
      <c r="G53" s="17"/>
      <c r="H53" s="17"/>
      <c r="I53" s="17"/>
      <c r="J53" s="16"/>
      <c r="K53" s="17"/>
      <c r="L53" s="17"/>
      <c r="M53" s="17"/>
      <c r="N53" s="17"/>
      <c r="O53" s="17"/>
      <c r="P53" s="16"/>
      <c r="Q53" s="18"/>
      <c r="R53" s="19" t="str">
        <f t="shared" si="1"/>
        <v>P</v>
      </c>
      <c r="S53" s="20">
        <f>IF(B53=" "," ",IF(SUM(C53:E53)=0," ",IF(R53="N","N",IF(OR(C53=0,D53=0,E53=0),MAX(C53:E53),MEDIAN(C53:E53))+SUM(F53:I53)/86400)))</f>
        <v>0.0005383101851851852</v>
      </c>
      <c r="T53" s="47">
        <f>IF(AND(S53=" ",S54=" ")," ",IF(OR(AND(S53="N",S54="N"),AND(S53="N",S54=" "),AND(S53=" ",S54="N")),"nepl. pokus",IF(OR(S53=0,S54=0),MAX(S53:S54),MIN(S53:S54))))</f>
        <v>0.00038194444444444446</v>
      </c>
      <c r="U53" s="48">
        <f>IF(T53="nepl. pokus",$U$3,T53)</f>
        <v>0.00038194444444444446</v>
      </c>
      <c r="V53" s="64">
        <f>IF(U53=" "," ",RANK(U53,$U$7:$U$66,1))</f>
        <v>24</v>
      </c>
      <c r="W53" s="1">
        <v>24</v>
      </c>
    </row>
    <row r="54" spans="1:23" ht="12.75" customHeight="1" thickBot="1">
      <c r="A54" s="44"/>
      <c r="B54" s="46"/>
      <c r="C54" s="21">
        <v>0.00038194444444444446</v>
      </c>
      <c r="D54" s="22">
        <v>0.00036851851851851846</v>
      </c>
      <c r="E54" s="23"/>
      <c r="F54" s="24"/>
      <c r="G54" s="25"/>
      <c r="H54" s="25"/>
      <c r="I54" s="25"/>
      <c r="J54" s="24"/>
      <c r="K54" s="25"/>
      <c r="L54" s="25"/>
      <c r="M54" s="25"/>
      <c r="N54" s="25"/>
      <c r="O54" s="25"/>
      <c r="P54" s="24"/>
      <c r="Q54" s="26"/>
      <c r="R54" s="27" t="str">
        <f t="shared" si="1"/>
        <v>P</v>
      </c>
      <c r="S54" s="12">
        <f>IF(B53=" "," ",IF(SUM(C54:E54)=0," ",IF(R54="N","N",IF(OR(C54=0,D54=0,E54=0),MAX(C54:E54),MEDIAN(C54:E54))+SUM(F54:I54)/86400)))</f>
        <v>0.00038194444444444446</v>
      </c>
      <c r="T54" s="47"/>
      <c r="U54" s="48"/>
      <c r="V54" s="65"/>
      <c r="W54" s="1">
        <v>24</v>
      </c>
    </row>
    <row r="55" spans="1:23" ht="12.75" customHeight="1">
      <c r="A55" s="51">
        <v>30</v>
      </c>
      <c r="B55" s="45" t="s">
        <v>87</v>
      </c>
      <c r="C55" s="13">
        <v>0.0003349537037037037</v>
      </c>
      <c r="D55" s="14">
        <v>0.00039780092592592596</v>
      </c>
      <c r="E55" s="15"/>
      <c r="F55" s="16"/>
      <c r="G55" s="17"/>
      <c r="H55" s="17"/>
      <c r="I55" s="17"/>
      <c r="J55" s="16"/>
      <c r="K55" s="17"/>
      <c r="L55" s="17"/>
      <c r="M55" s="17"/>
      <c r="N55" s="17"/>
      <c r="O55" s="17"/>
      <c r="P55" s="16"/>
      <c r="Q55" s="18"/>
      <c r="R55" s="19" t="str">
        <f t="shared" si="1"/>
        <v>P</v>
      </c>
      <c r="S55" s="20">
        <f>IF(B55=" "," ",IF(SUM(C55:E55)=0," ",IF(R55="N","N",IF(OR(C55=0,D55=0,E55=0),MAX(C55:E55),MEDIAN(C55:E55))+SUM(F55:I55)/86400)))</f>
        <v>0.00039780092592592596</v>
      </c>
      <c r="T55" s="47">
        <f>IF(AND(S55=" ",S56=" ")," ",IF(OR(AND(S55="N",S56="N"),AND(S55="N",S56=" "),AND(S55=" ",S56="N")),"nepl. pokus",IF(OR(S55=0,S56=0),MAX(S55:S56),MIN(S55:S56))))</f>
        <v>0.00039780092592592596</v>
      </c>
      <c r="U55" s="48">
        <f>IF(T55="nepl. pokus",$U$3,T55)</f>
        <v>0.00039780092592592596</v>
      </c>
      <c r="V55" s="64">
        <f>IF(U55=" "," ",RANK(U55,$U$7:$U$66,1))</f>
        <v>25</v>
      </c>
      <c r="W55" s="1">
        <v>25</v>
      </c>
    </row>
    <row r="56" spans="1:23" ht="12.75" customHeight="1">
      <c r="A56" s="45"/>
      <c r="B56" s="54"/>
      <c r="C56" s="21">
        <v>0.00039421296296296296</v>
      </c>
      <c r="D56" s="22">
        <v>0.00042337962962962967</v>
      </c>
      <c r="E56" s="23"/>
      <c r="F56" s="24"/>
      <c r="G56" s="25"/>
      <c r="H56" s="25"/>
      <c r="I56" s="25"/>
      <c r="J56" s="24"/>
      <c r="K56" s="25"/>
      <c r="L56" s="25"/>
      <c r="M56" s="25"/>
      <c r="N56" s="25"/>
      <c r="O56" s="25"/>
      <c r="P56" s="24"/>
      <c r="Q56" s="26"/>
      <c r="R56" s="27" t="str">
        <f t="shared" si="1"/>
        <v>P</v>
      </c>
      <c r="S56" s="12">
        <f>IF(B55=" "," ",IF(SUM(C56:E56)=0," ",IF(R56="N","N",IF(OR(C56=0,D56=0,E56=0),MAX(C56:E56),MEDIAN(C56:E56))+SUM(F56:I56)/86400)))</f>
        <v>0.00042337962962962967</v>
      </c>
      <c r="T56" s="47"/>
      <c r="U56" s="48"/>
      <c r="V56" s="65"/>
      <c r="W56" s="1">
        <v>25</v>
      </c>
    </row>
    <row r="57" spans="1:23" ht="12.75" customHeight="1">
      <c r="A57" s="44">
        <v>27</v>
      </c>
      <c r="B57" s="52" t="s">
        <v>84</v>
      </c>
      <c r="C57" s="13">
        <v>0.0003379629629629629</v>
      </c>
      <c r="D57" s="14">
        <v>0.0003988425925925926</v>
      </c>
      <c r="E57" s="15"/>
      <c r="F57" s="16"/>
      <c r="G57" s="17"/>
      <c r="H57" s="17"/>
      <c r="I57" s="17"/>
      <c r="J57" s="16"/>
      <c r="K57" s="17"/>
      <c r="L57" s="17"/>
      <c r="M57" s="17"/>
      <c r="N57" s="17"/>
      <c r="O57" s="17"/>
      <c r="P57" s="16"/>
      <c r="Q57" s="18"/>
      <c r="R57" s="19" t="str">
        <f t="shared" si="1"/>
        <v>P</v>
      </c>
      <c r="S57" s="20">
        <f>IF(B57=" "," ",IF(SUM(C57:E57)=0," ",IF(R57="N","N",IF(OR(C57=0,D57=0,E57=0),MAX(C57:E57),MEDIAN(C57:E57))+SUM(F57:I57)/86400)))</f>
        <v>0.0003988425925925926</v>
      </c>
      <c r="T57" s="47">
        <f>IF(AND(S57=" ",S58=" ")," ",IF(OR(AND(S57="N",S58="N"),AND(S57="N",S58=" "),AND(S57=" ",S58="N")),"nepl. pokus",IF(OR(S57=0,S58=0),MAX(S57:S58),MIN(S57:S58))))</f>
        <v>0.0003988425925925926</v>
      </c>
      <c r="U57" s="48">
        <f>IF(T57="nepl. pokus",$U$3,T57)</f>
        <v>0.0003988425925925926</v>
      </c>
      <c r="V57" s="64">
        <f>IF(U57=" "," ",RANK(U57,$U$7:$U$66,1))</f>
        <v>26</v>
      </c>
      <c r="W57" s="1">
        <v>26</v>
      </c>
    </row>
    <row r="58" spans="1:23" ht="12.75" customHeight="1" thickBot="1">
      <c r="A58" s="44"/>
      <c r="B58" s="63"/>
      <c r="C58" s="21">
        <v>0.0004383101851851852</v>
      </c>
      <c r="D58" s="22">
        <v>0.00036944444444444443</v>
      </c>
      <c r="E58" s="23"/>
      <c r="F58" s="24"/>
      <c r="G58" s="25"/>
      <c r="H58" s="25"/>
      <c r="I58" s="25"/>
      <c r="J58" s="24"/>
      <c r="K58" s="25"/>
      <c r="L58" s="25"/>
      <c r="M58" s="25"/>
      <c r="N58" s="25"/>
      <c r="O58" s="25"/>
      <c r="P58" s="24"/>
      <c r="Q58" s="26"/>
      <c r="R58" s="27" t="str">
        <f t="shared" si="1"/>
        <v>P</v>
      </c>
      <c r="S58" s="12">
        <f>IF(B57=" "," ",IF(SUM(C58:E58)=0," ",IF(R58="N","N",IF(OR(C58=0,D58=0,E58=0),MAX(C58:E58),MEDIAN(C58:E58))+SUM(F58:I58)/86400)))</f>
        <v>0.0004383101851851852</v>
      </c>
      <c r="T58" s="47"/>
      <c r="U58" s="48"/>
      <c r="V58" s="65"/>
      <c r="W58" s="1">
        <v>26</v>
      </c>
    </row>
    <row r="59" spans="1:23" ht="12.75" customHeight="1">
      <c r="A59" s="44">
        <v>7</v>
      </c>
      <c r="B59" s="52" t="s">
        <v>65</v>
      </c>
      <c r="C59" s="13">
        <v>0.00040219907407407413</v>
      </c>
      <c r="D59" s="14">
        <v>0.0003380787037037037</v>
      </c>
      <c r="E59" s="15"/>
      <c r="F59" s="16"/>
      <c r="G59" s="17"/>
      <c r="H59" s="17"/>
      <c r="I59" s="17"/>
      <c r="J59" s="16"/>
      <c r="K59" s="17"/>
      <c r="L59" s="17"/>
      <c r="M59" s="17"/>
      <c r="N59" s="17"/>
      <c r="O59" s="17"/>
      <c r="P59" s="16"/>
      <c r="Q59" s="18"/>
      <c r="R59" s="19" t="str">
        <f t="shared" si="1"/>
        <v>P</v>
      </c>
      <c r="S59" s="20">
        <f>IF(B59=" "," ",IF(SUM(C59:E59)=0," ",IF(R59="N","N",IF(OR(C59=0,D59=0,E59=0),MAX(C59:E59),MEDIAN(C59:E59))+SUM(F59:I59)/86400)))</f>
        <v>0.00040219907407407413</v>
      </c>
      <c r="T59" s="47">
        <f>IF(AND(S59=" ",S60=" ")," ",IF(OR(AND(S59="N",S60="N"),AND(S59="N",S60=" "),AND(S59=" ",S60="N")),"nepl. pokus",IF(OR(S59=0,S60=0),MAX(S59:S60),MIN(S59:S60))))</f>
        <v>0.00040219907407407413</v>
      </c>
      <c r="U59" s="48">
        <f>IF(T59="nepl. pokus",$U$3,T59)</f>
        <v>0.00040219907407407413</v>
      </c>
      <c r="V59" s="64">
        <f>IF(U59=" "," ",RANK(U59,$U$7:$U$66,1))</f>
        <v>27</v>
      </c>
      <c r="W59" s="1">
        <v>27</v>
      </c>
    </row>
    <row r="60" spans="1:23" ht="12.75" customHeight="1" thickBot="1">
      <c r="A60" s="44"/>
      <c r="B60" s="53"/>
      <c r="C60" s="21">
        <v>0.0007237268518518518</v>
      </c>
      <c r="D60" s="22">
        <v>0.00044768518518518513</v>
      </c>
      <c r="E60" s="23"/>
      <c r="F60" s="24"/>
      <c r="G60" s="25"/>
      <c r="H60" s="25"/>
      <c r="I60" s="25"/>
      <c r="J60" s="24"/>
      <c r="K60" s="25"/>
      <c r="L60" s="25"/>
      <c r="M60" s="25"/>
      <c r="N60" s="25"/>
      <c r="O60" s="25"/>
      <c r="P60" s="24"/>
      <c r="Q60" s="26"/>
      <c r="R60" s="27" t="str">
        <f t="shared" si="1"/>
        <v>P</v>
      </c>
      <c r="S60" s="12">
        <f>IF(B59=" "," ",IF(SUM(C60:E60)=0," ",IF(R60="N","N",IF(OR(C60=0,D60=0,E60=0),MAX(C60:E60),MEDIAN(C60:E60))+SUM(F60:I60)/86400)))</f>
        <v>0.0007237268518518518</v>
      </c>
      <c r="T60" s="47"/>
      <c r="U60" s="48"/>
      <c r="V60" s="65"/>
      <c r="W60" s="1">
        <v>27</v>
      </c>
    </row>
    <row r="61" spans="1:23" ht="12.75" customHeight="1">
      <c r="A61" s="51">
        <v>22</v>
      </c>
      <c r="B61" s="45" t="s">
        <v>79</v>
      </c>
      <c r="C61" s="13">
        <v>0.00050625</v>
      </c>
      <c r="D61" s="14">
        <v>0.0005957175925925926</v>
      </c>
      <c r="E61" s="15"/>
      <c r="F61" s="16"/>
      <c r="G61" s="17"/>
      <c r="H61" s="17"/>
      <c r="I61" s="17"/>
      <c r="J61" s="16"/>
      <c r="K61" s="17"/>
      <c r="L61" s="17"/>
      <c r="M61" s="17"/>
      <c r="N61" s="17"/>
      <c r="O61" s="17"/>
      <c r="P61" s="16"/>
      <c r="Q61" s="18"/>
      <c r="R61" s="19" t="str">
        <f t="shared" si="1"/>
        <v>P</v>
      </c>
      <c r="S61" s="20">
        <f>IF(B61=" "," ",IF(SUM(C61:E61)=0," ",IF(R61="N","N",IF(OR(C61=0,D61=0,E61=0),MAX(C61:E61),MEDIAN(C61:E61))+SUM(F61:I61)/86400)))</f>
        <v>0.0005957175925925926</v>
      </c>
      <c r="T61" s="47">
        <f>IF(AND(S61=" ",S62=" ")," ",IF(OR(AND(S61="N",S62="N"),AND(S61="N",S62=" "),AND(S61=" ",S62="N")),"nepl. pokus",IF(OR(S61=0,S62=0),MAX(S61:S62),MIN(S61:S62))))</f>
        <v>0.000419212962962963</v>
      </c>
      <c r="U61" s="48">
        <f>IF(T61="nepl. pokus",$U$3,T61)</f>
        <v>0.000419212962962963</v>
      </c>
      <c r="V61" s="64">
        <f>IF(U61=" "," ",RANK(U61,$U$7:$U$66,1))</f>
        <v>28</v>
      </c>
      <c r="W61" s="1">
        <v>28</v>
      </c>
    </row>
    <row r="62" spans="1:23" ht="12.75" customHeight="1" thickBot="1">
      <c r="A62" s="45"/>
      <c r="B62" s="46"/>
      <c r="C62" s="21">
        <v>0.00035625</v>
      </c>
      <c r="D62" s="22">
        <v>0.000419212962962963</v>
      </c>
      <c r="E62" s="23"/>
      <c r="F62" s="24"/>
      <c r="G62" s="25"/>
      <c r="H62" s="25"/>
      <c r="I62" s="25"/>
      <c r="J62" s="24"/>
      <c r="K62" s="25"/>
      <c r="L62" s="25"/>
      <c r="M62" s="25"/>
      <c r="N62" s="25"/>
      <c r="O62" s="25"/>
      <c r="P62" s="24"/>
      <c r="Q62" s="26"/>
      <c r="R62" s="27" t="str">
        <f t="shared" si="1"/>
        <v>P</v>
      </c>
      <c r="S62" s="12">
        <f>IF(B61=" "," ",IF(SUM(C62:E62)=0," ",IF(R62="N","N",IF(OR(C62=0,D62=0,E62=0),MAX(C62:E62),MEDIAN(C62:E62))+SUM(F62:I62)/86400)))</f>
        <v>0.000419212962962963</v>
      </c>
      <c r="T62" s="47"/>
      <c r="U62" s="48"/>
      <c r="V62" s="65"/>
      <c r="W62" s="1">
        <v>28</v>
      </c>
    </row>
    <row r="63" spans="1:23" ht="12.75" customHeight="1">
      <c r="A63" s="44">
        <v>23</v>
      </c>
      <c r="B63" s="52" t="s">
        <v>80</v>
      </c>
      <c r="C63" s="13">
        <v>0.00048182870370370377</v>
      </c>
      <c r="D63" s="14">
        <v>0.00039780092592592596</v>
      </c>
      <c r="E63" s="15"/>
      <c r="F63" s="16"/>
      <c r="G63" s="17"/>
      <c r="H63" s="17"/>
      <c r="I63" s="17"/>
      <c r="J63" s="16"/>
      <c r="K63" s="17"/>
      <c r="L63" s="17"/>
      <c r="M63" s="17"/>
      <c r="N63" s="17"/>
      <c r="O63" s="17"/>
      <c r="P63" s="16"/>
      <c r="Q63" s="18"/>
      <c r="R63" s="19" t="str">
        <f t="shared" si="1"/>
        <v>P</v>
      </c>
      <c r="S63" s="20">
        <f>IF(B63=" "," ",IF(SUM(C63:E63)=0," ",IF(R63="N","N",IF(OR(C63=0,D63=0,E63=0),MAX(C63:E63),MEDIAN(C63:E63))+SUM(F63:I63)/86400)))</f>
        <v>0.00048182870370370377</v>
      </c>
      <c r="T63" s="47">
        <f>IF(AND(S63=" ",S64=" ")," ",IF(OR(AND(S63="N",S64="N"),AND(S63="N",S64=" "),AND(S63=" ",S64="N")),"nepl. pokus",IF(OR(S63=0,S64=0),MAX(S63:S64),MIN(S63:S64))))</f>
        <v>0.00048182870370370377</v>
      </c>
      <c r="U63" s="48">
        <f>IF(T63="nepl. pokus",$U$3,T63)</f>
        <v>0.00048182870370370377</v>
      </c>
      <c r="V63" s="64">
        <f>IF(U63=" "," ",RANK(U63,$U$7:$U$66,1))</f>
        <v>29</v>
      </c>
      <c r="W63" s="1">
        <v>29</v>
      </c>
    </row>
    <row r="64" spans="1:23" ht="12.75" customHeight="1">
      <c r="A64" s="44"/>
      <c r="B64" s="53"/>
      <c r="C64" s="21">
        <v>0.00030138888888888885</v>
      </c>
      <c r="D64" s="22">
        <v>0.00030659722222222216</v>
      </c>
      <c r="E64" s="23"/>
      <c r="F64" s="24"/>
      <c r="G64" s="25"/>
      <c r="H64" s="25"/>
      <c r="I64" s="25"/>
      <c r="J64" s="24"/>
      <c r="K64" s="25"/>
      <c r="L64" s="25"/>
      <c r="M64" s="25"/>
      <c r="N64" s="25"/>
      <c r="O64" s="25"/>
      <c r="P64" s="24" t="s">
        <v>21</v>
      </c>
      <c r="Q64" s="26"/>
      <c r="R64" s="27" t="str">
        <f t="shared" si="1"/>
        <v>N</v>
      </c>
      <c r="S64" s="12" t="str">
        <f>IF(B63=" "," ",IF(SUM(C64:E64)=0," ",IF(R64="N","N",IF(OR(C64=0,D64=0,E64=0),MAX(C64:E64),MEDIAN(C64:E64))+SUM(F64:I64)/86400)))</f>
        <v>N</v>
      </c>
      <c r="T64" s="47"/>
      <c r="U64" s="48"/>
      <c r="V64" s="65"/>
      <c r="W64" s="1">
        <v>29</v>
      </c>
    </row>
    <row r="65" spans="1:23" ht="12.75" customHeight="1">
      <c r="A65" s="44">
        <v>10</v>
      </c>
      <c r="B65" s="45" t="s">
        <v>68</v>
      </c>
      <c r="C65" s="13">
        <v>0.0005107638888888889</v>
      </c>
      <c r="D65" s="14">
        <v>0.000472337962962963</v>
      </c>
      <c r="E65" s="15"/>
      <c r="F65" s="16"/>
      <c r="G65" s="17"/>
      <c r="H65" s="17"/>
      <c r="I65" s="17"/>
      <c r="J65" s="16"/>
      <c r="K65" s="17"/>
      <c r="L65" s="17"/>
      <c r="M65" s="17"/>
      <c r="N65" s="17"/>
      <c r="O65" s="17"/>
      <c r="P65" s="16"/>
      <c r="Q65" s="18"/>
      <c r="R65" s="19" t="str">
        <f t="shared" si="1"/>
        <v>P</v>
      </c>
      <c r="S65" s="20">
        <f>IF(B65=" "," ",IF(SUM(C65:E65)=0," ",IF(R65="N","N",IF(OR(C65=0,D65=0,E65=0),MAX(C65:E65),MEDIAN(C65:E65))+SUM(F65:I65)/86400)))</f>
        <v>0.0005107638888888889</v>
      </c>
      <c r="T65" s="47">
        <f>IF(AND(S65=" ",S66=" ")," ",IF(OR(AND(S65="N",S66="N"),AND(S65="N",S66=" "),AND(S65=" ",S66="N")),"nepl. pokus",IF(OR(S65=0,S66=0),MAX(S65:S66),MIN(S65:S66))))</f>
        <v>0.0005107638888888889</v>
      </c>
      <c r="U65" s="48">
        <f>IF(T65="nepl. pokus",$U$3,T65)</f>
        <v>0.0005107638888888889</v>
      </c>
      <c r="V65" s="64">
        <f>IF(U65=" "," ",RANK(U65,$U$7:$U$66,1))</f>
        <v>30</v>
      </c>
      <c r="W65" s="1">
        <v>30</v>
      </c>
    </row>
    <row r="66" spans="1:23" ht="12.75" customHeight="1" thickBot="1">
      <c r="A66" s="44"/>
      <c r="B66" s="46"/>
      <c r="C66" s="21">
        <v>0.0005579861111111111</v>
      </c>
      <c r="D66" s="22">
        <v>0.0005478009259259259</v>
      </c>
      <c r="E66" s="23"/>
      <c r="F66" s="24"/>
      <c r="G66" s="25"/>
      <c r="H66" s="25"/>
      <c r="I66" s="25"/>
      <c r="J66" s="24"/>
      <c r="K66" s="25"/>
      <c r="L66" s="25"/>
      <c r="M66" s="25"/>
      <c r="N66" s="25"/>
      <c r="O66" s="25"/>
      <c r="P66" s="24"/>
      <c r="Q66" s="26"/>
      <c r="R66" s="27" t="str">
        <f t="shared" si="1"/>
        <v>P</v>
      </c>
      <c r="S66" s="12">
        <f>IF(B65=" "," ",IF(SUM(C66:E66)=0," ",IF(R66="N","N",IF(OR(C66=0,D66=0,E66=0),MAX(C66:E66),MEDIAN(C66:E66))+SUM(F66:I66)/86400)))</f>
        <v>0.0005579861111111111</v>
      </c>
      <c r="T66" s="47"/>
      <c r="U66" s="48"/>
      <c r="V66" s="65"/>
      <c r="W66" s="1">
        <v>30</v>
      </c>
    </row>
  </sheetData>
  <sheetProtection/>
  <mergeCells count="27">
    <mergeCell ref="T3:T5"/>
    <mergeCell ref="U3:U6"/>
    <mergeCell ref="V3:V6"/>
    <mergeCell ref="C4:E4"/>
    <mergeCell ref="B5:B6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G1"/>
    <mergeCell ref="H1:R1"/>
    <mergeCell ref="S1:V1"/>
    <mergeCell ref="A2:G2"/>
    <mergeCell ref="H2:V2"/>
    <mergeCell ref="A3:A6"/>
    <mergeCell ref="B3:B4"/>
    <mergeCell ref="C3:E3"/>
    <mergeCell ref="F3:F5"/>
    <mergeCell ref="G3:G5"/>
  </mergeCells>
  <conditionalFormatting sqref="S9 S7 S11 S13 S15 S17 S19 S21 S23 S25 S27 S29 S31 S33 S35 S37 S39 S41 S43 S45 S49 S51 S53 S55 S57 S59 S61 S63 S65">
    <cfRule type="expression" priority="13" dxfId="9" stopIfTrue="1">
      <formula>AND($S8&lt;&gt;"N",$S7&gt;$S8)</formula>
    </cfRule>
    <cfRule type="expression" priority="14" dxfId="0" stopIfTrue="1">
      <formula>OR($S8="N",$S7&lt;$S8,AND($S8&lt;&gt;"N",$S8=$S7))</formula>
    </cfRule>
  </conditionalFormatting>
  <conditionalFormatting sqref="S10 S8 S12 S14 S16 S18 S20 S22 S24 S26 S28 S30 S32 S34 S36 S38 S40 S42 S44 S46 S50 S52 S54 S56 S58 S60 S62 S64 S66">
    <cfRule type="expression" priority="15" dxfId="9" stopIfTrue="1">
      <formula>AND($S7&lt;&gt;"N",$S8&gt;$S7)</formula>
    </cfRule>
    <cfRule type="expression" priority="16" dxfId="0" stopIfTrue="1">
      <formula>OR($S7="N",$S8&lt;$S7,AND($S7&lt;&gt;"N",$S7=$S8))</formula>
    </cfRule>
  </conditionalFormatting>
  <conditionalFormatting sqref="C7:E46">
    <cfRule type="expression" priority="17" dxfId="0" stopIfTrue="1">
      <formula>AND(OR($C7=0,$D7=0,$E7=0),C7=MAX($C7:$E7))</formula>
    </cfRule>
    <cfRule type="expression" priority="18" dxfId="0" stopIfTrue="1">
      <formula>AND(AND($C7&lt;&gt;0,$D7&lt;&gt;0,$E7&lt;&gt;0),C7=MEDIAN($C7:$E7))</formula>
    </cfRule>
  </conditionalFormatting>
  <conditionalFormatting sqref="T7:U46">
    <cfRule type="cellIs" priority="19" dxfId="5" operator="equal" stopIfTrue="1">
      <formula>0</formula>
    </cfRule>
  </conditionalFormatting>
  <conditionalFormatting sqref="S47">
    <cfRule type="expression" priority="5" dxfId="9" stopIfTrue="1">
      <formula>AND($S48&lt;&gt;"N",$S47&gt;$S48)</formula>
    </cfRule>
    <cfRule type="expression" priority="6" dxfId="0" stopIfTrue="1">
      <formula>OR($S48="N",$S47&lt;$S48,AND($S48&lt;&gt;"N",$S48=$S47))</formula>
    </cfRule>
  </conditionalFormatting>
  <conditionalFormatting sqref="S48">
    <cfRule type="expression" priority="7" dxfId="9" stopIfTrue="1">
      <formula>AND($S47&lt;&gt;"N",$S48&gt;$S47)</formula>
    </cfRule>
    <cfRule type="expression" priority="8" dxfId="0" stopIfTrue="1">
      <formula>OR($S47="N",$S48&lt;$S47,AND($S47&lt;&gt;"N",$S47=$S48))</formula>
    </cfRule>
  </conditionalFormatting>
  <conditionalFormatting sqref="C47:E66">
    <cfRule type="expression" priority="9" dxfId="0" stopIfTrue="1">
      <formula>AND(OR($C47=0,$D47=0,$E47=0),C47=MAX($C47:$E47))</formula>
    </cfRule>
    <cfRule type="expression" priority="10" dxfId="0" stopIfTrue="1">
      <formula>AND(AND($C47&lt;&gt;0,$D47&lt;&gt;0,$E47&lt;&gt;0),C47=MEDIAN($C47:$E47))</formula>
    </cfRule>
  </conditionalFormatting>
  <conditionalFormatting sqref="T47:U66">
    <cfRule type="cellIs" priority="11" dxfId="5" operator="equal" stopIfTrue="1">
      <formula>0</formula>
    </cfRule>
  </conditionalFormatting>
  <conditionalFormatting sqref="R47:R66">
    <cfRule type="cellIs" priority="12" dxfId="0" operator="equal" stopIfTrue="1">
      <formula>"N"</formula>
    </cfRule>
  </conditionalFormatting>
  <conditionalFormatting sqref="R7:R16">
    <cfRule type="cellIs" priority="4" dxfId="0" operator="equal" stopIfTrue="1">
      <formula>"N"</formula>
    </cfRule>
  </conditionalFormatting>
  <conditionalFormatting sqref="R17:R26">
    <cfRule type="cellIs" priority="3" dxfId="0" operator="equal" stopIfTrue="1">
      <formula>"N"</formula>
    </cfRule>
  </conditionalFormatting>
  <conditionalFormatting sqref="R27:R36">
    <cfRule type="cellIs" priority="2" dxfId="0" operator="equal" stopIfTrue="1">
      <formula>"N"</formula>
    </cfRule>
  </conditionalFormatting>
  <conditionalFormatting sqref="R37:R46">
    <cfRule type="cellIs" priority="1" dxfId="0" operator="equal" stopIfTrue="1">
      <formula>"N"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Kolka</cp:lastModifiedBy>
  <cp:lastPrinted>2021-08-08T15:49:28Z</cp:lastPrinted>
  <dcterms:created xsi:type="dcterms:W3CDTF">1997-01-24T11:07:25Z</dcterms:created>
  <dcterms:modified xsi:type="dcterms:W3CDTF">2021-08-11T23:22:38Z</dcterms:modified>
  <cp:category/>
  <cp:version/>
  <cp:contentType/>
  <cp:contentStatus/>
</cp:coreProperties>
</file>